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02000" sheetId="2" r:id="rId2"/>
    <sheet name="Mises à jour" sheetId="3" r:id="rId3"/>
  </sheets>
  <definedNames/>
  <calcPr calcId="181029"/>
  <extLst/>
</workbook>
</file>

<file path=xl/sharedStrings.xml><?xml version="1.0" encoding="utf-8"?>
<sst xmlns="http://schemas.openxmlformats.org/spreadsheetml/2006/main" count="6482" uniqueCount="5303">
  <si>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</si>
  <si>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</si>
  <si>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</si>
  <si>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</si>
  <si>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</si>
  <si>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</si>
  <si>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</si>
  <si>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</si>
  <si>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</si>
  <si>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</si>
  <si>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</si>
  <si>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</si>
  <si>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</si>
  <si>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</si>
  <si>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</si>
  <si>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</si>
  <si>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</si>
  <si>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</si>
  <si>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</si>
  <si>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</si>
  <si>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</si>
  <si>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</si>
  <si>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</si>
  <si>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</si>
  <si>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</si>
  <si>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</si>
  <si>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</si>
  <si>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</si>
  <si>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</si>
  <si>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</si>
  <si>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</si>
  <si>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</si>
  <si>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</si>
  <si>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</si>
  <si>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</si>
  <si>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</si>
  <si>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</si>
  <si>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</si>
  <si>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</si>
  <si>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</si>
  <si>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</si>
  <si>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</si>
  <si>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</si>
  <si>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</si>
  <si>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</si>
  <si>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</si>
  <si>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</si>
  <si>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</si>
  <si>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</si>
  <si>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</si>
  <si>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</si>
  <si>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</si>
  <si>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</si>
  <si>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</si>
  <si>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</si>
  <si>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</si>
  <si>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</si>
  <si>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</si>
  <si>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</si>
  <si>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</si>
  <si>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</si>
  <si>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</si>
  <si>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</si>
  <si>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</si>
  <si>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</si>
  <si>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</si>
  <si>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</si>
  <si>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</si>
  <si>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</si>
  <si>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</si>
  <si>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</si>
  <si>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</si>
  <si>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</si>
  <si>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</si>
  <si>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</si>
  <si>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</si>
  <si>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</si>
  <si>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</si>
  <si>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</si>
  <si>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</si>
  <si>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</si>
  <si>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</si>
  <si>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</si>
  <si>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</si>
  <si>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</si>
  <si>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</si>
  <si>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</si>
  <si>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</si>
  <si>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</si>
  <si>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</si>
  <si>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</si>
  <si>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</si>
  <si>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</si>
  <si>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</si>
  <si>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</si>
  <si>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</si>
  <si>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</si>
  <si>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</si>
  <si>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</si>
  <si>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</si>
  <si>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</si>
  <si>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</si>
  <si>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</si>
  <si>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</si>
  <si>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</si>
  <si>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</si>
  <si>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</si>
  <si>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</si>
  <si>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</si>
  <si>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</si>
  <si>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</si>
  <si>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</si>
  <si>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</si>
  <si>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</si>
  <si>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</si>
  <si>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</si>
  <si>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</si>
  <si>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</si>
  <si>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</si>
  <si>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</si>
  <si>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</si>
  <si>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</si>
  <si>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</si>
  <si>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</si>
  <si>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</si>
  <si>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</si>
  <si>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</si>
  <si>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</si>
  <si>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</si>
  <si>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</si>
  <si>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</si>
  <si>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</si>
  <si>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</si>
  <si>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</si>
  <si>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</si>
  <si>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</si>
  <si>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</si>
  <si>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</si>
  <si>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</si>
  <si>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</si>
  <si>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</si>
  <si>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</si>
  <si>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</si>
  <si>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</si>
  <si>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</si>
  <si>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</si>
  <si>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</si>
  <si>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</si>
  <si>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</si>
  <si>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</si>
  <si>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</si>
  <si>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</si>
  <si>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</si>
  <si>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</si>
  <si>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</si>
  <si>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</si>
  <si>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</si>
  <si>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</si>
  <si>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</si>
  <si>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</si>
  <si>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</si>
  <si>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</si>
  <si>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</si>
  <si>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</si>
  <si>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</si>
  <si>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</si>
  <si>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</si>
  <si>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</si>
  <si>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</si>
  <si>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</si>
  <si>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</si>
  <si>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</si>
  <si>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</si>
  <si>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</si>
  <si>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</si>
  <si>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</si>
  <si>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</si>
  <si>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</si>
  <si>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</si>
  <si>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</si>
  <si>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</si>
  <si>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</si>
  <si>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</si>
  <si>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</si>
  <si>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</si>
  <si>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</si>
  <si>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</si>
  <si>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</si>
  <si>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</si>
  <si>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</si>
  <si>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</si>
  <si>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</si>
  <si>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</si>
  <si>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</si>
  <si>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</si>
  <si>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</si>
  <si>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</si>
  <si>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</si>
  <si>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</si>
  <si>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</si>
  <si>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</si>
  <si>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</si>
  <si>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</si>
  <si>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</si>
  <si>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</si>
  <si>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</si>
  <si>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</si>
  <si>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</si>
  <si>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</si>
  <si>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</si>
  <si>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</si>
  <si>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</si>
  <si>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</si>
  <si>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</si>
  <si>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</si>
  <si>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</si>
  <si>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</si>
  <si>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</si>
  <si>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</si>
  <si>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</si>
  <si>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</si>
  <si>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</si>
  <si>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</si>
  <si>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</si>
  <si>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</si>
  <si>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</si>
  <si>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</si>
  <si>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</si>
  <si>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</si>
  <si>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</si>
  <si>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</si>
  <si>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</si>
  <si>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</si>
  <si>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</si>
  <si>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</si>
  <si>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</si>
  <si>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</si>
  <si>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</si>
  <si>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</si>
  <si>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</si>
  <si>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</si>
  <si>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</si>
  <si>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</si>
  <si>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</si>
  <si>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</si>
  <si>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</si>
  <si>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</si>
  <si>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</si>
  <si>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</si>
  <si>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</si>
  <si>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</si>
  <si>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</si>
  <si>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</si>
  <si>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</si>
  <si>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</si>
  <si>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</si>
  <si>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</si>
  <si>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</si>
  <si>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</si>
  <si>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</si>
  <si>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</si>
  <si>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</si>
  <si>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</si>
  <si>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</si>
  <si>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</si>
  <si>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</si>
  <si>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</si>
  <si>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</si>
  <si>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</si>
  <si>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</si>
  <si>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</si>
  <si>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</si>
  <si>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</si>
  <si>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</si>
  <si>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</si>
  <si>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</si>
  <si>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</si>
  <si>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</si>
  <si>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</si>
  <si>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</si>
  <si>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</si>
  <si>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</si>
  <si>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</si>
  <si>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</si>
  <si>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</si>
  <si>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</si>
  <si>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</si>
  <si>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</si>
  <si>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</si>
  <si>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</si>
  <si>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</si>
  <si>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</si>
  <si>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</si>
  <si>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</si>
  <si>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</si>
  <si>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</si>
  <si>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</si>
  <si>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</si>
  <si>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</si>
  <si>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</si>
  <si>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</si>
  <si>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</si>
  <si>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</si>
  <si>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</si>
  <si>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</si>
  <si>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</si>
  <si>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</si>
  <si>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</si>
  <si>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</si>
  <si>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</si>
  <si>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</si>
  <si>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</si>
  <si>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</si>
  <si>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</si>
  <si>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</si>
  <si>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</si>
  <si>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</si>
  <si>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</si>
  <si>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</si>
  <si>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</si>
  <si>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</si>
  <si>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</si>
  <si>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</si>
  <si>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</si>
  <si>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</si>
  <si>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</si>
  <si>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</si>
  <si>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</si>
  <si>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</si>
  <si>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</si>
  <si>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</si>
  <si>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</si>
  <si>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</si>
  <si>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</si>
  <si>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</si>
  <si>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</si>
  <si>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</si>
  <si>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</si>
  <si>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</si>
  <si>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</si>
  <si>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</si>
  <si>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</si>
  <si>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</si>
  <si>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</si>
  <si>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</si>
  <si>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</si>
  <si>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</si>
  <si>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</si>
  <si>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</si>
  <si>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</si>
  <si>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</si>
  <si>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</si>
  <si>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</si>
  <si>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</si>
  <si>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</si>
  <si>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</si>
  <si>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</si>
  <si>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</si>
  <si>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</si>
  <si>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</si>
  <si>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</si>
  <si>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</si>
  <si>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</si>
  <si>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</si>
  <si>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</si>
  <si>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</si>
  <si>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</si>
  <si>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</si>
  <si>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</si>
  <si>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</si>
  <si>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</si>
  <si>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</si>
  <si>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</si>
  <si>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</si>
  <si>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</si>
  <si>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</si>
  <si>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</si>
  <si>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</si>
  <si>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</si>
  <si>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</si>
  <si>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</si>
  <si>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</si>
  <si>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</si>
  <si>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</si>
  <si>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</si>
  <si>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</si>
  <si>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</si>
  <si>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</si>
  <si>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</si>
  <si>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</si>
  <si>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</si>
  <si>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</si>
  <si>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</si>
  <si>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</si>
  <si>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</si>
  <si>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</si>
  <si>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</si>
  <si>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</si>
  <si>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</si>
  <si>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</si>
  <si>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</si>
  <si>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</si>
  <si>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</si>
  <si>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</si>
  <si>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</si>
  <si>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</si>
  <si>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</si>
  <si>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</si>
  <si>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</si>
  <si>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</si>
  <si>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</si>
  <si>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</si>
  <si>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</si>
  <si>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</si>
  <si>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</si>
  <si>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</si>
  <si>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</si>
  <si>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</si>
  <si>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</si>
  <si>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</si>
  <si>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</si>
  <si>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</si>
  <si>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</si>
  <si>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</si>
  <si>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</si>
  <si>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</si>
  <si>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</si>
  <si>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</si>
  <si>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</si>
  <si>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</si>
  <si>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</si>
  <si>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</si>
  <si>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</si>
  <si>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</si>
  <si>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</si>
  <si>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</si>
  <si>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</si>
  <si>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</si>
  <si>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</si>
  <si>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</si>
  <si>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</si>
  <si>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</si>
  <si>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</si>
  <si>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</si>
  <si>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</si>
  <si>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</si>
  <si>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</si>
  <si>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</si>
  <si>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</si>
  <si>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</si>
  <si>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</si>
  <si>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</si>
  <si>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</si>
  <si>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</si>
  <si>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</si>
  <si>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</si>
  <si>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</si>
  <si>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</si>
  <si>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</si>
  <si>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</si>
  <si>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</si>
  <si>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</si>
  <si>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</si>
  <si>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</si>
  <si>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</si>
  <si>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</si>
  <si>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</si>
  <si>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</si>
  <si>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</si>
  <si>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</si>
  <si>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</si>
  <si>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</si>
  <si>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</si>
  <si>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</si>
  <si>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</si>
  <si>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</si>
  <si>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</si>
  <si>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</si>
  <si>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</si>
  <si>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</si>
  <si>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</si>
  <si>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</si>
  <si>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</si>
  <si>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</si>
  <si>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</si>
  <si>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</si>
  <si>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</si>
  <si>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</si>
  <si>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</si>
  <si>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</si>
  <si>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</si>
  <si>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</si>
  <si>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</si>
  <si>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</si>
  <si>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</si>
  <si>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</si>
  <si>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</si>
  <si>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</si>
  <si>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</si>
  <si>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</si>
  <si>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</si>
  <si>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</si>
  <si>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</si>
  <si>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</si>
  <si>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</si>
  <si>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</si>
  <si>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</si>
  <si>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</si>
  <si>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</si>
  <si>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</si>
  <si>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</si>
  <si>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</si>
  <si>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</si>
  <si>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</si>
  <si>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</si>
  <si>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</si>
  <si>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</si>
  <si>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</si>
  <si>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</si>
  <si>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</si>
  <si>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</si>
  <si>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</si>
  <si>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</si>
  <si>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</si>
  <si>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</si>
  <si>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</si>
  <si>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</si>
  <si>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</si>
  <si>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</si>
  <si>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</si>
  <si>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</si>
  <si>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</si>
  <si>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</si>
  <si>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</si>
  <si>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</si>
  <si>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</si>
  <si>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</si>
  <si>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</si>
  <si>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</si>
  <si>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</si>
  <si>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</si>
  <si>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</si>
  <si>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</si>
  <si>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</si>
  <si>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</si>
  <si>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</si>
  <si>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</si>
  <si>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</si>
  <si>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</si>
  <si>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</si>
  <si>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</si>
  <si>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</si>
  <si>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</si>
  <si>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</si>
  <si>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</si>
  <si>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</si>
  <si>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</si>
  <si>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</si>
  <si>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</si>
  <si>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</si>
  <si>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</si>
  <si>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</si>
  <si>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</si>
  <si>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</si>
  <si>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</si>
  <si>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</si>
  <si>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</si>
  <si>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</si>
  <si>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</si>
  <si>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</si>
  <si>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</si>
  <si>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</si>
  <si>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</si>
  <si>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</si>
  <si>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</si>
  <si>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</si>
  <si>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</si>
  <si>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</si>
  <si>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</si>
  <si>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</si>
  <si>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</si>
  <si>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</si>
  <si>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</si>
  <si>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</si>
  <si>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</si>
  <si>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</si>
  <si>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</si>
  <si>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</si>
  <si>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</si>
  <si>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</si>
  <si>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</si>
  <si>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</si>
  <si>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</si>
  <si>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</si>
  <si>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</si>
  <si>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</si>
  <si>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</si>
  <si>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</si>
  <si>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</si>
  <si>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</si>
  <si>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</si>
  <si>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</si>
  <si>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</si>
  <si>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</si>
  <si>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</si>
  <si>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</si>
  <si>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</si>
  <si>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</si>
  <si>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</si>
  <si>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</si>
  <si>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</si>
  <si>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</si>
  <si>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</si>
  <si>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</si>
  <si>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</si>
  <si>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</si>
  <si>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</si>
  <si>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</si>
  <si>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</si>
  <si>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</si>
  <si>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</si>
  <si>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</si>
  <si>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</si>
  <si>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</si>
  <si>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</si>
  <si>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</si>
  <si>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</si>
  <si>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</si>
  <si>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</si>
  <si>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</si>
  <si>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</si>
  <si>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</si>
  <si>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</si>
  <si>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</si>
  <si>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</si>
  <si>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</si>
  <si>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</si>
  <si>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</si>
  <si>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</si>
  <si>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</si>
  <si>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</si>
  <si>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</si>
  <si>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</si>
  <si>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</si>
  <si>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</si>
  <si>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</si>
  <si>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</si>
  <si>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</si>
  <si>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</si>
  <si>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</si>
  <si>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</si>
  <si>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</si>
  <si>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</si>
  <si>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</si>
  <si>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</si>
  <si>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</si>
  <si>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</si>
  <si>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</si>
  <si>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</si>
  <si>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</si>
  <si>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</si>
  <si>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</si>
  <si>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</si>
  <si>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</si>
  <si>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</si>
  <si>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</si>
  <si>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</si>
  <si>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</si>
  <si>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</si>
  <si>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</si>
  <si>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</si>
  <si>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</si>
  <si>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</si>
  <si>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</si>
  <si>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</si>
  <si>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</si>
  <si>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</si>
  <si>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</si>
  <si>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</si>
  <si>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</si>
  <si>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</si>
  <si>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</si>
  <si>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</si>
  <si>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</si>
  <si>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</si>
  <si>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</si>
  <si>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</si>
  <si>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</si>
  <si>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</si>
  <si>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</si>
  <si>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</si>
  <si>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</si>
  <si>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</si>
  <si>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</si>
  <si>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</si>
  <si>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</si>
  <si>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</si>
  <si>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</si>
  <si>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</si>
  <si>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</si>
  <si>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</si>
  <si>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</si>
  <si>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</si>
  <si>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</si>
  <si>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</si>
  <si>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</si>
  <si>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</si>
  <si>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</si>
  <si>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</si>
  <si>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</si>
  <si>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</si>
  <si>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</si>
  <si>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</si>
  <si>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</si>
  <si>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</si>
  <si>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</si>
  <si>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</si>
  <si>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</si>
  <si>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</si>
  <si>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</si>
  <si>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</si>
  <si>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</si>
  <si>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</si>
  <si>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</si>
  <si>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</si>
  <si>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</si>
  <si>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</si>
  <si>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</si>
  <si>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</si>
  <si>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</si>
  <si>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</si>
  <si>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</si>
  <si>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</si>
  <si>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</si>
  <si>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</si>
  <si>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</si>
  <si>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</si>
  <si>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</si>
  <si>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</si>
  <si>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</si>
  <si>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</si>
  <si>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</si>
  <si>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</si>
  <si>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</si>
  <si>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</si>
  <si>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</si>
  <si>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</si>
  <si>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</si>
  <si>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</si>
  <si>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</si>
  <si>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</si>
  <si>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</si>
  <si>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</si>
  <si>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</si>
  <si>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</si>
  <si>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</si>
  <si>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</si>
  <si>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</si>
  <si>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</si>
  <si>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</si>
  <si>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</si>
  <si>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</si>
  <si>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</si>
  <si>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</si>
  <si>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</si>
  <si>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</si>
  <si>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</si>
  <si>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</si>
  <si>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</si>
  <si>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</si>
  <si>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</si>
  <si>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</si>
  <si>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</si>
  <si>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</si>
  <si>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</si>
  <si>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</si>
  <si>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</si>
  <si>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</si>
  <si>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</si>
  <si>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</si>
  <si>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</si>
  <si>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</si>
  <si>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</si>
  <si>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</si>
  <si>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</si>
  <si>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</si>
  <si>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</si>
  <si>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</si>
  <si>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</si>
  <si>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</si>
  <si>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</si>
  <si>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</si>
  <si>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</si>
  <si>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</si>
  <si>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</si>
  <si>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</si>
  <si>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</si>
  <si>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</si>
  <si>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</si>
  <si>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</si>
  <si>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</si>
  <si>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</si>
  <si>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</si>
  <si>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</si>
  <si>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</si>
  <si>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</si>
  <si>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</si>
  <si>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</si>
  <si>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</si>
  <si>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</si>
  <si>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</si>
  <si>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</si>
  <si>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</si>
  <si>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</si>
  <si>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</si>
  <si>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</si>
  <si>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</si>
  <si>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</si>
  <si>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</si>
  <si>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</si>
  <si>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</si>
  <si>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</si>
  <si>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</si>
  <si>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</si>
  <si>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</si>
  <si>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</si>
  <si>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</si>
  <si>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</si>
  <si>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</si>
  <si>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</si>
  <si>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</si>
  <si>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</si>
  <si>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</si>
  <si>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</si>
  <si>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</si>
  <si>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</si>
  <si>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</si>
  <si>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</si>
  <si>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</si>
  <si>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</si>
  <si>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</si>
  <si>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</si>
  <si>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</si>
  <si>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</si>
  <si>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</si>
  <si>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</si>
  <si>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</si>
  <si>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</si>
  <si>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</si>
  <si>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</si>
  <si>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</si>
  <si>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</si>
  <si>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</si>
  <si>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</si>
  <si>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</si>
  <si>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</si>
  <si>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</si>
  <si>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</si>
  <si>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</si>
  <si>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</si>
  <si>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</si>
  <si>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</si>
  <si>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</si>
  <si>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</si>
  <si>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</si>
  <si>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</si>
  <si>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</si>
  <si>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</si>
  <si>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</si>
  <si>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</si>
  <si>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</si>
  <si>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</si>
  <si>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</si>
  <si>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</si>
  <si>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</si>
  <si>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</si>
  <si>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</si>
  <si>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</si>
  <si>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</si>
  <si>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</si>
  <si>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</si>
  <si>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</si>
  <si>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</si>
  <si>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</si>
  <si>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</si>
  <si>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</si>
  <si>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</si>
  <si>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</si>
  <si>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</si>
  <si>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</si>
  <si>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</si>
  <si>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</si>
  <si>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</si>
  <si>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</si>
  <si>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</si>
  <si>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</si>
  <si>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</si>
  <si>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</si>
  <si>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</si>
  <si>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</si>
  <si>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</si>
  <si>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</si>
  <si>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</si>
  <si>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</si>
  <si>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</si>
  <si>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</si>
  <si>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</si>
  <si>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</si>
  <si>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</si>
  <si>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</si>
  <si>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</si>
  <si>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</si>
  <si>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</si>
  <si>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</si>
  <si>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</si>
  <si>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</si>
  <si>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</si>
  <si>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</si>
  <si>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</si>
  <si>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</si>
  <si>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</si>
  <si>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</si>
  <si>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</si>
  <si>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</si>
  <si>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</si>
  <si>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</si>
  <si>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</si>
  <si>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</si>
  <si>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</si>
  <si>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</si>
  <si>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</si>
  <si>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</si>
  <si>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</si>
  <si>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</si>
  <si>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</si>
  <si>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</si>
  <si>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</si>
  <si>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</si>
  <si>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</si>
  <si>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</si>
  <si>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</si>
  <si>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</si>
  <si>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</si>
  <si>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</si>
  <si>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</si>
  <si>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</si>
  <si>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</si>
  <si>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</si>
  <si>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</si>
  <si>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</si>
  <si>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</si>
  <si>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</si>
  <si>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</si>
  <si>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</si>
  <si>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</si>
  <si>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</si>
  <si>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</si>
  <si>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</si>
  <si>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</si>
  <si>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</si>
  <si>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</si>
  <si>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</si>
  <si>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</si>
  <si>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</si>
  <si>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</si>
  <si>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</si>
  <si>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</si>
  <si>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</si>
  <si>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</si>
  <si>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</si>
  <si>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</si>
  <si>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</si>
  <si>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</si>
  <si>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</si>
  <si>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</si>
  <si>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</si>
  <si>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</si>
  <si>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</si>
  <si>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</si>
  <si>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</si>
  <si>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</si>
  <si>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</si>
  <si>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</si>
  <si>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</si>
  <si>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</si>
  <si>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</si>
  <si>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</si>
  <si>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</si>
  <si>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</si>
  <si>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</si>
  <si>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</si>
  <si>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</si>
  <si>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</si>
  <si>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</si>
  <si>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</si>
  <si>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</si>
  <si>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</si>
  <si>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</si>
  <si>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</si>
  <si>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</si>
  <si>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</si>
  <si>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</si>
  <si>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</si>
  <si>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</si>
  <si>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</si>
  <si>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</si>
  <si>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</si>
  <si>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</si>
  <si>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</si>
  <si>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</si>
  <si>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</si>
  <si>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</si>
  <si>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</si>
  <si>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</si>
  <si>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</si>
  <si>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</si>
  <si>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</si>
  <si>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</si>
  <si>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</si>
  <si>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</si>
  <si>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</si>
  <si>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</si>
  <si>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</si>
  <si>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</si>
  <si>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</si>
  <si>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</si>
  <si>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</si>
  <si>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</si>
  <si>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</si>
  <si>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</si>
  <si>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</si>
  <si>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</si>
  <si>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</si>
  <si>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</si>
  <si>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</si>
  <si>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</si>
  <si>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</si>
  <si>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</si>
  <si>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</si>
  <si>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</si>
  <si>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</si>
  <si>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</si>
  <si>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</si>
  <si>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</si>
  <si>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</si>
  <si>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</si>
  <si>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</si>
  <si>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</si>
  <si>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</si>
  <si>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</si>
  <si>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</si>
  <si>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</si>
  <si>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</si>
  <si>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</si>
  <si>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</si>
  <si>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</si>
  <si>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</si>
  <si>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</si>
  <si>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</si>
  <si>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</si>
  <si>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</si>
  <si>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</si>
  <si>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</si>
  <si>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</si>
  <si>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</si>
  <si>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</si>
  <si>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</si>
  <si>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</si>
  <si>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</si>
  <si>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</si>
  <si>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</si>
  <si>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</si>
  <si>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</si>
  <si>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</si>
  <si>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</si>
  <si>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</si>
  <si>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</si>
  <si>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</si>
  <si>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</si>
  <si>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</si>
  <si>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</si>
  <si>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</si>
  <si>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</si>
  <si>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</si>
  <si>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</si>
  <si>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</si>
  <si>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</si>
  <si>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</si>
  <si>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</si>
  <si>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</si>
  <si>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</si>
  <si>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</si>
  <si>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</si>
  <si>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</si>
  <si>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</si>
  <si>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</si>
  <si>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</si>
  <si>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</si>
  <si>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</si>
  <si>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</si>
  <si>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</si>
  <si>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</si>
  <si>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</si>
  <si>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</si>
  <si>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</si>
  <si>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</si>
  <si>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</si>
  <si>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</si>
  <si>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</si>
  <si>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</si>
  <si>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</si>
  <si>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</si>
  <si>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</si>
  <si>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</si>
  <si>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</si>
  <si>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</si>
  <si>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</si>
  <si>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</si>
  <si>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</si>
  <si>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</si>
  <si>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</si>
  <si>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</si>
  <si>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</si>
  <si>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</si>
  <si>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</si>
  <si>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</si>
  <si>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</si>
  <si>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</si>
  <si>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</si>
  <si>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</si>
  <si>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</si>
  <si>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</si>
  <si>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</si>
  <si>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</si>
  <si>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</si>
  <si>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</si>
  <si>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</si>
  <si>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</si>
  <si>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</si>
  <si>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</si>
  <si>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</si>
  <si>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</si>
  <si>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</si>
  <si>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</si>
  <si>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</si>
  <si>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</si>
  <si>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</si>
  <si>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</si>
  <si>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</si>
  <si>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</si>
  <si>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</si>
  <si>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</si>
  <si>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</si>
  <si>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</si>
  <si>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</si>
  <si>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</si>
  <si>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</si>
  <si>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</si>
  <si>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</si>
  <si>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</si>
  <si>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</si>
  <si>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</si>
  <si>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</si>
  <si>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</si>
  <si>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</si>
  <si>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</si>
  <si>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</si>
  <si>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</si>
  <si>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</si>
  <si>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</si>
  <si>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</si>
  <si>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</si>
  <si>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</si>
  <si>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</si>
  <si>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</si>
  <si>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</si>
  <si>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</si>
  <si>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</si>
  <si>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</si>
  <si>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</si>
  <si>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</si>
  <si>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</si>
  <si>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</si>
  <si>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</si>
  <si>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</si>
  <si>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</si>
  <si>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</si>
  <si>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</si>
  <si>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</si>
  <si>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</si>
  <si>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</si>
  <si>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</si>
  <si>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</si>
  <si>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</si>
  <si>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</si>
  <si>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</si>
  <si>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</si>
  <si>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</si>
  <si>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</si>
  <si>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</si>
  <si>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</si>
  <si>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</si>
  <si>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</si>
  <si>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</si>
  <si>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</si>
  <si>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</si>
  <si>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</si>
  <si>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</si>
  <si>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</si>
  <si>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</si>
  <si>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</si>
  <si>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</si>
  <si>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</si>
  <si>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</si>
  <si>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</si>
  <si>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</si>
  <si>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</si>
  <si>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</si>
  <si>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</si>
  <si>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</si>
  <si>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</si>
  <si>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</si>
  <si>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</si>
  <si>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</si>
  <si>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</si>
  <si>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</si>
  <si>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</si>
  <si>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</si>
  <si>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</si>
  <si>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</si>
  <si>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</si>
  <si>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</si>
  <si>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</si>
  <si>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</si>
  <si>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</si>
  <si>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</si>
  <si>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</si>
  <si>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</si>
  <si>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</si>
  <si>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</si>
  <si>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</si>
  <si>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</si>
  <si>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</si>
  <si>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</si>
  <si>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</si>
  <si>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</si>
  <si>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</si>
  <si>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</si>
  <si>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</si>
  <si>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</si>
  <si>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</si>
  <si>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</si>
  <si>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</si>
  <si>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</si>
  <si>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</si>
  <si>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</si>
  <si>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</si>
  <si>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</si>
  <si>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</si>
  <si>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</si>
  <si>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</si>
  <si>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</si>
  <si>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</si>
  <si>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</si>
  <si>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</si>
  <si>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</si>
  <si>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</si>
  <si>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</si>
  <si>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</si>
  <si>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</si>
  <si>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</si>
  <si>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</si>
  <si>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</si>
  <si>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</si>
  <si>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</si>
  <si>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</si>
  <si>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</si>
  <si>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</si>
  <si>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</si>
  <si>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</si>
  <si>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</si>
  <si>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</si>
  <si>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</si>
  <si>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</si>
  <si>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</si>
  <si>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</si>
  <si>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</si>
  <si>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</si>
  <si>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</si>
  <si>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</si>
  <si>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</si>
  <si>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</si>
  <si>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</si>
  <si>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</si>
  <si>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</si>
  <si>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</si>
  <si>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</si>
  <si>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</si>
  <si>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</si>
  <si>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</si>
  <si>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</si>
  <si>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</si>
  <si>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</si>
  <si>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</si>
  <si>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</si>
  <si>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</si>
  <si>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</si>
  <si>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</si>
  <si>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</si>
  <si>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</si>
  <si>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</si>
  <si>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</si>
  <si>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</si>
  <si>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</si>
  <si>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</si>
  <si>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</si>
  <si>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</si>
  <si>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</si>
  <si>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</si>
  <si>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</si>
  <si>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</si>
  <si>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</si>
  <si>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</si>
  <si>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</si>
  <si>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</si>
  <si>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</si>
  <si>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</si>
  <si>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</si>
  <si>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</si>
  <si>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</si>
  <si>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</si>
  <si>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</si>
  <si>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</si>
  <si>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</si>
  <si>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</si>
  <si>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</si>
  <si>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</si>
  <si>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</si>
  <si>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</si>
  <si>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</si>
  <si>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</si>
  <si>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</si>
  <si>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</si>
  <si>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</si>
  <si>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</si>
  <si>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</si>
  <si>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</si>
  <si>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</si>
  <si>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</si>
  <si>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</si>
  <si>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</si>
  <si>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</si>
  <si>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</si>
  <si>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</si>
  <si>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</si>
  <si>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</si>
  <si>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</si>
  <si>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</si>
  <si>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</si>
  <si>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</si>
  <si>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</si>
  <si>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</si>
  <si>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</si>
  <si>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</si>
  <si>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</si>
  <si>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</si>
  <si>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</si>
  <si>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</si>
  <si>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</si>
  <si>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</si>
  <si>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</si>
  <si>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</si>
  <si>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</si>
  <si>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</si>
  <si>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</si>
  <si>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</si>
  <si>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</si>
  <si>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</si>
  <si>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</si>
  <si>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</si>
  <si>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</si>
  <si>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</si>
  <si>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</si>
  <si>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</si>
  <si>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</si>
  <si>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</si>
  <si>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</si>
  <si>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</si>
  <si>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</si>
  <si>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</si>
  <si>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</si>
  <si>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</si>
  <si>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</si>
  <si>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</si>
  <si>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</si>
  <si>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</si>
  <si>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</si>
  <si>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</si>
  <si>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</si>
  <si>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</si>
  <si>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</si>
  <si>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</si>
  <si>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</si>
  <si>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</si>
  <si>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</si>
  <si>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</si>
  <si>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</si>
  <si>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</si>
  <si>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</si>
  <si>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</si>
  <si>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</si>
  <si>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</si>
  <si>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</si>
  <si>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</si>
  <si>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</si>
  <si>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</si>
  <si>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</si>
  <si>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</si>
  <si>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</si>
  <si>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</si>
  <si>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</si>
  <si>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</si>
  <si>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</si>
  <si>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</si>
  <si>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</si>
  <si>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</si>
  <si>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</si>
  <si>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</si>
  <si>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</si>
  <si>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</si>
  <si>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</si>
  <si>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</si>
  <si>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</si>
  <si>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</si>
  <si>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</si>
  <si>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</si>
  <si>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</si>
  <si>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</si>
  <si>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</si>
  <si>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</si>
  <si>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</si>
  <si>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</si>
  <si>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</si>
  <si>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</si>
  <si>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</si>
  <si>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</si>
  <si>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</si>
  <si>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</si>
  <si>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</si>
  <si>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</si>
  <si>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</si>
  <si>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</si>
  <si>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</si>
  <si>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</si>
  <si>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</si>
  <si>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</si>
  <si>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</si>
  <si>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</si>
  <si>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</si>
  <si>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</si>
  <si>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</si>
  <si>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</si>
  <si>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</si>
  <si>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</si>
  <si>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</si>
  <si>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</si>
  <si>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</si>
  <si>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</si>
  <si>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</si>
  <si>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</si>
  <si>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</si>
  <si>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</si>
  <si>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</si>
  <si>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</si>
  <si>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</si>
  <si>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</si>
  <si>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</si>
  <si>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</si>
  <si>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</si>
  <si>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</si>
  <si>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</si>
  <si>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</si>
  <si>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</si>
  <si>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</si>
  <si>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</si>
  <si>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</si>
  <si>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</si>
  <si>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</si>
  <si>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</si>
  <si>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</si>
  <si>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</si>
  <si>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</si>
  <si>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</si>
  <si>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</si>
  <si>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</si>
  <si>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</si>
  <si>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</si>
  <si>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</si>
  <si>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</si>
  <si>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</si>
  <si>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</si>
  <si>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</si>
  <si>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</si>
  <si>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</si>
  <si>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</si>
  <si>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</si>
  <si>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</si>
  <si>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</si>
  <si>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</si>
  <si>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</si>
  <si>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</si>
  <si>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</si>
  <si>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</si>
  <si>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</si>
  <si>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</si>
  <si>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</si>
  <si>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</si>
  <si>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</si>
  <si>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</si>
  <si>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</si>
  <si>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</si>
  <si>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</si>
  <si>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</si>
  <si>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</si>
  <si>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</si>
  <si>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</si>
  <si>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</si>
  <si>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</si>
  <si>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</si>
  <si>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</si>
  <si>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</si>
  <si>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</si>
  <si>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</si>
  <si>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</si>
  <si>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</si>
  <si>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</si>
  <si>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</si>
  <si>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</si>
  <si>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</si>
  <si>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</si>
  <si>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</si>
  <si>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</si>
  <si>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</si>
  <si>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</si>
  <si>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</si>
  <si>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</si>
  <si>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</si>
  <si>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</si>
  <si>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</si>
  <si>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</si>
  <si>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</si>
  <si>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</si>
  <si>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</si>
  <si>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</si>
  <si>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</si>
  <si>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</si>
  <si>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</si>
  <si>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</si>
  <si>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</si>
  <si>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</si>
  <si>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</si>
  <si>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</si>
  <si>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</si>
  <si>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</si>
  <si>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</si>
  <si>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</si>
  <si>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</si>
  <si>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</si>
  <si>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</si>
  <si>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</si>
  <si>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</si>
  <si>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</si>
  <si>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</si>
  <si>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</si>
  <si>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</si>
  <si>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</si>
  <si>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</si>
  <si>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</si>
  <si>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</si>
  <si>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</si>
  <si>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</si>
  <si>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</si>
  <si>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</si>
  <si>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</si>
  <si>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</si>
  <si>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</si>
  <si>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</si>
  <si>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</si>
  <si>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</si>
  <si>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</si>
  <si>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</si>
  <si>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</si>
  <si>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</si>
  <si>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</si>
  <si>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</si>
  <si>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</si>
  <si>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</si>
  <si>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</si>
  <si>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</si>
  <si>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</si>
  <si>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</si>
  <si>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</si>
  <si>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</si>
  <si>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</si>
  <si>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</si>
  <si>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</si>
  <si>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</si>
  <si>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</si>
  <si>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</si>
  <si>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</si>
  <si>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</si>
  <si>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</si>
  <si>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</si>
  <si>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</si>
  <si>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</si>
  <si>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</si>
  <si>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</si>
  <si>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</si>
  <si>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</si>
  <si>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</si>
  <si>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</si>
  <si>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</si>
  <si>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</si>
  <si>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</si>
  <si>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</si>
  <si>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</si>
  <si>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</si>
  <si>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</si>
  <si>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</si>
  <si>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</si>
  <si>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</si>
  <si>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</si>
  <si>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</si>
  <si>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</si>
  <si>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</si>
  <si>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</si>
  <si>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</si>
  <si>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</si>
  <si>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</si>
  <si>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</si>
  <si>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</si>
  <si>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</si>
  <si>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</si>
  <si>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</si>
  <si>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</si>
  <si>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</si>
  <si>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</si>
  <si>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</si>
  <si>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</si>
  <si>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</si>
  <si>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</si>
  <si>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</si>
  <si>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</si>
  <si>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</si>
  <si>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</si>
  <si>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</si>
  <si>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</si>
  <si>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</si>
  <si>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</si>
  <si>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</si>
  <si>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</si>
  <si>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</si>
  <si>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</si>
  <si>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</si>
  <si>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</si>
  <si>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</si>
  <si>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</si>
  <si>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</si>
  <si>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</si>
  <si>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</si>
  <si>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</si>
  <si>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</si>
  <si>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</si>
  <si>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</si>
  <si>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</si>
  <si>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</si>
  <si>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</si>
  <si>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</si>
  <si>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</si>
  <si>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</si>
  <si>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</si>
  <si>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</si>
  <si>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</si>
  <si>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</si>
  <si>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</si>
  <si>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</si>
  <si>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</si>
  <si>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</si>
  <si>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</si>
  <si>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</si>
  <si>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</si>
  <si>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</si>
  <si>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</si>
  <si>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</si>
  <si>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</si>
  <si>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</si>
  <si>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</si>
  <si>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</si>
  <si>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</si>
  <si>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</si>
  <si>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</si>
  <si>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</si>
  <si>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</si>
  <si>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</si>
  <si>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</si>
  <si>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</si>
  <si>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</si>
  <si>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</si>
  <si>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</si>
  <si>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</si>
  <si>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</si>
  <si>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</si>
  <si>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</si>
  <si>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</si>
  <si>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</si>
  <si>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</si>
  <si>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</si>
  <si>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</si>
  <si>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</si>
  <si>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</si>
  <si>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</si>
  <si>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</si>
  <si>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</si>
  <si>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</si>
  <si>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</si>
  <si>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</si>
  <si>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</si>
  <si>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</si>
  <si>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</si>
  <si>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</si>
  <si>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</si>
  <si>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</si>
  <si>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</si>
  <si>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</si>
  <si>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</si>
  <si>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</si>
  <si>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</si>
  <si>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</si>
  <si>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</si>
  <si>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</si>
  <si>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</si>
  <si>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</si>
  <si>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</si>
  <si>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</si>
  <si>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</si>
  <si>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</si>
  <si>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</si>
  <si>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</si>
  <si>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</si>
  <si>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</si>
  <si>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</si>
  <si>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</si>
  <si>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</si>
  <si>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</si>
  <si>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</si>
  <si>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</si>
  <si>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</si>
  <si>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</si>
  <si>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</si>
  <si>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</si>
  <si>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</si>
  <si>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</si>
  <si>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</si>
  <si>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</si>
  <si>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</si>
  <si>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</si>
  <si>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</si>
  <si>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</si>
  <si>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</si>
  <si>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</si>
  <si>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</si>
  <si>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</si>
  <si>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</si>
  <si>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</si>
  <si>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</si>
  <si>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</si>
  <si>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</si>
  <si>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</si>
  <si>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</si>
  <si>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</si>
  <si>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</si>
  <si>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</si>
  <si>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</si>
  <si>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</si>
  <si>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</si>
  <si>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</si>
  <si>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</si>
  <si>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</si>
  <si>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</si>
  <si>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</si>
  <si>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</si>
  <si>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</si>
  <si>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</si>
  <si>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</si>
  <si>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</si>
  <si>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</si>
  <si>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</si>
  <si>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</si>
  <si>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</si>
  <si>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</si>
  <si>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</si>
  <si>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</si>
  <si>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</si>
  <si>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</si>
  <si>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</si>
  <si>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</si>
  <si>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</si>
  <si>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</si>
  <si>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</si>
  <si>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</si>
  <si>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</si>
  <si>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</si>
  <si>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</si>
  <si>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</si>
  <si>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</si>
  <si>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</si>
  <si>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</si>
  <si>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</si>
  <si>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</si>
  <si>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</si>
  <si>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</si>
  <si>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</si>
  <si>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</si>
  <si>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</si>
  <si>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</si>
  <si>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</si>
  <si>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</si>
  <si>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</si>
  <si>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</si>
  <si>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</si>
  <si>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</si>
  <si>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</si>
  <si>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</si>
  <si>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</si>
  <si>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</si>
  <si>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</si>
  <si>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</si>
  <si>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</si>
  <si>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</si>
  <si>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</si>
  <si>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</si>
  <si>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</si>
  <si>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</si>
  <si>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</si>
  <si>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</si>
  <si>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</si>
  <si>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</si>
  <si>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</si>
  <si>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</si>
  <si>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</si>
  <si>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</si>
  <si>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</si>
  <si>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</si>
  <si>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</si>
  <si>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</si>
  <si>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</si>
  <si>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</si>
  <si>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</si>
  <si>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</si>
  <si>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</si>
  <si>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</si>
  <si>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</si>
  <si>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</si>
  <si>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</si>
  <si>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</si>
  <si>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</si>
  <si>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</si>
  <si>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</si>
  <si>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</si>
  <si>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</si>
  <si>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</si>
  <si>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</si>
  <si>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</si>
  <si>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</si>
  <si>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</si>
  <si>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</si>
  <si>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</si>
  <si>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</si>
  <si>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</si>
  <si>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</si>
  <si>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</si>
  <si>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</si>
  <si>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</si>
  <si>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</si>
  <si>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</si>
  <si>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</si>
  <si>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</si>
  <si>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</si>
  <si>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</si>
  <si>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</si>
  <si>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</si>
  <si>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</si>
  <si>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</si>
  <si>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</si>
  <si>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</si>
  <si>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</si>
  <si>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</si>
  <si>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</si>
  <si>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</si>
  <si>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</si>
  <si>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</si>
  <si>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</si>
  <si>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</si>
  <si>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</si>
  <si>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</si>
  <si>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</si>
  <si>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</si>
  <si>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</si>
  <si>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</si>
  <si>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</si>
  <si>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</si>
  <si>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</si>
  <si>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</si>
  <si>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</si>
  <si>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</si>
  <si>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</si>
  <si>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</si>
  <si>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</si>
  <si>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</si>
  <si>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</si>
  <si>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</si>
  <si>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</si>
  <si>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</si>
  <si>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</si>
  <si>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</si>
  <si>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</si>
  <si>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</si>
  <si>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</si>
  <si>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</si>
  <si>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</si>
  <si>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</si>
  <si>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</si>
  <si>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</si>
  <si>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</si>
  <si>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</si>
  <si>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</si>
  <si>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</si>
  <si>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</si>
  <si>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</si>
  <si>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</si>
  <si>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</si>
  <si>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</si>
  <si>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</si>
  <si>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</si>
  <si>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</si>
  <si>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</si>
  <si>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</si>
  <si>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</si>
  <si>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</si>
  <si>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</si>
  <si>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</si>
  <si>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</si>
  <si>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</si>
  <si>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</si>
  <si>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</si>
  <si>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</si>
  <si>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</si>
  <si>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</si>
  <si>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</si>
  <si>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</si>
  <si>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</si>
  <si>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</si>
  <si>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</si>
  <si>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</si>
  <si>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</si>
  <si>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</si>
  <si>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</si>
  <si>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</si>
  <si>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</si>
  <si>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</si>
  <si>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</si>
  <si>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</si>
  <si>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</si>
  <si>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</si>
  <si>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</si>
  <si>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</si>
  <si>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</si>
  <si>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</si>
  <si>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</si>
  <si>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</si>
  <si>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</si>
  <si>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</si>
  <si>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</si>
  <si>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</si>
  <si>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</si>
  <si>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</si>
  <si>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</si>
  <si>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</si>
  <si>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</si>
  <si>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</si>
  <si>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</si>
  <si>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</si>
  <si>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</si>
  <si>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</si>
  <si>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</si>
  <si>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</si>
  <si>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</si>
  <si>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</si>
  <si>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</si>
  <si>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</si>
  <si>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</si>
  <si>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</si>
  <si>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</si>
  <si>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</si>
  <si>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</si>
  <si>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</si>
  <si>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</si>
  <si>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</si>
  <si>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</si>
  <si>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</si>
  <si>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</si>
  <si>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</si>
  <si>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</si>
  <si>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</si>
  <si>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</si>
  <si>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</si>
  <si>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</si>
  <si>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</si>
  <si>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</si>
  <si>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</si>
  <si>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</si>
  <si>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</si>
  <si>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</si>
  <si>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</si>
  <si>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</si>
  <si>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</si>
  <si>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</si>
  <si>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</si>
  <si>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</si>
  <si>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</si>
  <si>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</si>
  <si>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</si>
  <si>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</si>
  <si>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</si>
  <si>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</si>
  <si>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</si>
  <si>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</si>
  <si>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</si>
  <si>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</si>
  <si>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</si>
  <si>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</si>
  <si>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</si>
  <si>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</si>
  <si>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</si>
  <si>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</si>
  <si>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</si>
  <si>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</si>
  <si>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</si>
  <si>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</si>
  <si>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</si>
  <si>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</si>
  <si>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</si>
  <si>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</si>
  <si>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</si>
  <si>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</si>
  <si>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</si>
  <si>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</si>
  <si>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</si>
  <si>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</si>
  <si>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</si>
  <si>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</si>
  <si>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</si>
  <si>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</si>
  <si>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</si>
  <si>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</si>
  <si>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</si>
  <si>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</si>
  <si>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</si>
  <si>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</si>
  <si>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</si>
  <si>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</si>
  <si>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</si>
  <si>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</si>
  <si>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</si>
  <si>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</si>
  <si>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</si>
  <si>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</si>
  <si>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</si>
  <si>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</si>
  <si>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</si>
  <si>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</si>
  <si>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</si>
  <si>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</si>
  <si>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</si>
  <si>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</si>
  <si>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</si>
  <si>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</si>
  <si>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</si>
  <si>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</si>
  <si>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</si>
  <si>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</si>
  <si>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</si>
  <si>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</si>
  <si>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</si>
  <si>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</si>
  <si>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</si>
  <si>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</si>
  <si>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</si>
  <si>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</si>
  <si>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</si>
  <si>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</si>
  <si>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</si>
  <si>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</si>
  <si>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</si>
  <si>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</si>
  <si>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</si>
  <si>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</si>
  <si>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</si>
  <si>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</si>
  <si>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</si>
  <si>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</si>
  <si>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</si>
  <si>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</si>
  <si>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</si>
  <si>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</si>
  <si>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</si>
  <si>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</si>
  <si>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</si>
  <si>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</si>
  <si>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</si>
  <si>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</si>
  <si>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</si>
  <si>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</si>
  <si>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</si>
  <si>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</si>
  <si>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</si>
  <si>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</si>
  <si>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</si>
  <si>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</si>
  <si>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</si>
  <si>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</si>
  <si>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</si>
  <si>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</si>
  <si>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</si>
  <si>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</si>
  <si>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</si>
  <si>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</si>
  <si>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</si>
  <si>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</si>
  <si>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</si>
  <si>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</si>
  <si>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</si>
  <si>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</si>
  <si>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</si>
  <si>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</si>
  <si>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</si>
  <si>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</si>
  <si>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</si>
  <si>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</si>
  <si>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</si>
  <si>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</si>
  <si>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</si>
  <si>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</si>
  <si>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</si>
  <si>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</si>
  <si>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</si>
  <si>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</si>
  <si>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</si>
  <si>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</si>
  <si>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</si>
  <si>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</si>
  <si>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</si>
  <si>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</si>
  <si>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</si>
  <si>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</si>
  <si>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</si>
  <si>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</si>
  <si>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</si>
  <si>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</si>
  <si>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</si>
  <si>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</si>
  <si>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</si>
  <si>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</si>
  <si>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</si>
  <si>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</si>
  <si>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</si>
  <si>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</si>
  <si>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</si>
  <si>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</si>
  <si>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</si>
  <si>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</si>
  <si>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</si>
  <si>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</si>
  <si>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</si>
  <si>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</si>
  <si>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</si>
  <si>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</si>
  <si>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</si>
  <si>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</si>
  <si>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</si>
  <si>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</si>
  <si>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</si>
  <si>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</si>
  <si>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</si>
  <si>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</si>
  <si>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</si>
  <si>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</si>
  <si>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</si>
  <si>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</si>
  <si>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</si>
  <si>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</si>
  <si>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</si>
  <si>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</si>
  <si>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</si>
  <si>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</si>
  <si>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</si>
  <si>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</si>
  <si>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</si>
  <si>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</si>
  <si>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</si>
  <si>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</si>
  <si>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</si>
  <si>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</si>
  <si>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</si>
  <si>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</si>
  <si>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</si>
  <si>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</si>
  <si>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</si>
  <si>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</si>
  <si>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</si>
  <si>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</si>
  <si>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</si>
  <si>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</si>
  <si>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</si>
  <si>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</si>
  <si>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</si>
  <si>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</si>
  <si>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</si>
  <si>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</si>
  <si>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</si>
  <si>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</si>
  <si>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</si>
  <si>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</si>
  <si>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</si>
  <si>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</si>
  <si>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</si>
  <si>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</si>
  <si>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</si>
  <si>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</si>
  <si>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</si>
  <si>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</si>
  <si>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</si>
  <si>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</si>
  <si>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</si>
  <si>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</si>
  <si>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</si>
  <si>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</si>
  <si>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</si>
  <si>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</si>
  <si>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</si>
  <si>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</si>
  <si>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</si>
  <si>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</si>
  <si>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</si>
  <si>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</si>
  <si>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</si>
  <si>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</si>
  <si>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</si>
  <si>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</si>
  <si>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</si>
  <si>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</si>
  <si>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</si>
  <si>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</si>
  <si>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</si>
  <si>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</si>
  <si>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</si>
  <si>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</si>
  <si>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</si>
  <si>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</si>
  <si>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</si>
  <si>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</si>
  <si>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</si>
  <si>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</si>
  <si>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</si>
  <si>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</si>
  <si>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</si>
  <si>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</si>
  <si>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</si>
  <si>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</si>
  <si>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</si>
  <si>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</si>
  <si>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</si>
  <si>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</si>
  <si>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</si>
  <si>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</si>
  <si>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</si>
  <si>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</si>
  <si>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</si>
  <si>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</si>
  <si>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</si>
  <si>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</si>
  <si>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</si>
  <si>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</si>
  <si>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</si>
  <si>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</si>
  <si>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</si>
  <si>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</si>
  <si>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</si>
  <si>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</si>
  <si>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</si>
  <si>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</si>
  <si>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</si>
  <si>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</si>
  <si>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</si>
  <si>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</si>
  <si>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</si>
  <si>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</si>
  <si>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</si>
  <si>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</si>
  <si>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</si>
  <si>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</si>
  <si>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</si>
  <si>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</si>
  <si>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</si>
  <si>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</si>
  <si>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</si>
  <si>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</si>
  <si>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</si>
  <si>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</si>
  <si>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</si>
  <si>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</si>
  <si>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</si>
  <si>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</si>
  <si>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</si>
  <si>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</si>
  <si>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</si>
  <si>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</si>
  <si>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</si>
  <si>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</si>
  <si>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</si>
  <si>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</si>
  <si>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</si>
  <si>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</si>
  <si>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</si>
  <si>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</si>
  <si>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</si>
  <si>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</si>
  <si>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</si>
  <si>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</si>
  <si>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</si>
  <si>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</si>
  <si>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</si>
  <si>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</si>
  <si>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</si>
  <si>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</si>
  <si>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</si>
  <si>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</si>
  <si>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</si>
  <si>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</si>
  <si>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</si>
  <si>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</si>
  <si>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</si>
  <si>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</si>
  <si>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</si>
  <si>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</si>
  <si>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</si>
  <si>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</si>
  <si>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</si>
  <si>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</si>
  <si>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</si>
  <si>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</si>
  <si>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</si>
  <si>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</si>
  <si>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</si>
  <si>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</si>
  <si>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</si>
  <si>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</si>
  <si>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</si>
  <si>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</si>
  <si>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</si>
  <si>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</si>
  <si>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</si>
  <si>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</si>
  <si>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</si>
  <si>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</si>
  <si>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</si>
  <si>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</si>
  <si>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</si>
  <si>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</si>
  <si>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</si>
  <si>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</si>
  <si>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</si>
  <si>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</si>
  <si>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</si>
  <si>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</si>
  <si>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</si>
  <si>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</si>
  <si>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</si>
  <si>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</si>
  <si>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</si>
  <si>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</si>
  <si>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</si>
  <si>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</si>
  <si>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</si>
  <si>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</si>
  <si>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</si>
  <si>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</si>
  <si>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</si>
  <si>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</si>
  <si>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</si>
  <si>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</si>
  <si>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</si>
  <si>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</si>
  <si>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</si>
  <si>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</si>
  <si>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</si>
  <si>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</si>
  <si>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</si>
  <si>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</si>
  <si>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</si>
  <si>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</si>
  <si>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</si>
  <si>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</si>
  <si>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</si>
  <si>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</si>
  <si>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</si>
  <si>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</si>
  <si>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</si>
  <si>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</si>
  <si>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</si>
  <si>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</si>
  <si>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</si>
  <si>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</si>
  <si>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</si>
  <si>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</si>
  <si>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</si>
  <si>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</si>
  <si>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</si>
  <si>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</si>
  <si>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</si>
  <si>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</si>
  <si>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</si>
  <si>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</si>
  <si>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</si>
  <si>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</si>
  <si>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</si>
  <si>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</si>
  <si>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</si>
  <si>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</si>
  <si>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</si>
  <si>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</si>
  <si>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</si>
  <si>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</si>
  <si>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</si>
  <si>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</si>
  <si>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</si>
  <si>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</si>
  <si>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</si>
  <si>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</si>
  <si>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</si>
  <si>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</si>
  <si>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</si>
  <si>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</si>
  <si>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</si>
  <si>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</si>
  <si>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</si>
  <si>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</si>
  <si>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</si>
  <si>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</si>
  <si>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</si>
  <si>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</si>
  <si>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</si>
  <si>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</si>
  <si>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</si>
  <si>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</si>
  <si>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</si>
  <si>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</si>
  <si>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</si>
  <si>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</si>
  <si>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</si>
  <si>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</si>
  <si>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</si>
  <si>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</si>
  <si>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</si>
  <si>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</si>
  <si>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</si>
  <si>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</si>
  <si>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</si>
  <si>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</si>
  <si>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</si>
  <si>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</si>
  <si>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</si>
  <si>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</si>
  <si>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</si>
  <si>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</si>
  <si>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</si>
  <si>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</si>
  <si>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</si>
  <si>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</si>
  <si>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</si>
  <si>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</si>
  <si>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</si>
  <si>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</si>
  <si>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</si>
  <si>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</si>
  <si>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</si>
  <si>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</si>
  <si>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</si>
  <si>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</si>
  <si>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</si>
  <si>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</si>
  <si>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</si>
  <si>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</si>
  <si>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</si>
  <si>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</si>
  <si>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</si>
  <si>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</si>
  <si>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</si>
  <si>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</si>
  <si>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</si>
  <si>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</si>
  <si>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</si>
  <si>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</si>
  <si>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</si>
  <si>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</si>
  <si>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</si>
  <si>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</si>
  <si>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</si>
  <si>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</si>
  <si>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</si>
  <si>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</si>
  <si>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</si>
  <si>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</si>
  <si>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</si>
  <si>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</si>
  <si>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</si>
  <si>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</si>
  <si>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</si>
  <si>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</si>
  <si>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</si>
  <si>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</si>
  <si>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</si>
  <si>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</si>
  <si>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</si>
  <si>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</si>
  <si>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</si>
  <si>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</si>
  <si>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</si>
  <si>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</si>
  <si>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</si>
  <si>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</si>
  <si>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</si>
  <si>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</si>
  <si>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</si>
  <si>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</si>
  <si>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</si>
  <si>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</si>
  <si>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</si>
  <si>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</si>
  <si>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</si>
  <si>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</si>
  <si>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</si>
  <si>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</si>
  <si>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</si>
  <si>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</si>
  <si>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</si>
  <si>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</si>
  <si>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</si>
  <si>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</si>
  <si>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</si>
  <si>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</si>
  <si>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</si>
  <si>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</si>
  <si>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</si>
  <si>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</si>
  <si>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</si>
  <si>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</si>
  <si>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</si>
  <si>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</si>
  <si>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</si>
  <si>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</si>
  <si>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</si>
  <si>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</si>
  <si>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</si>
  <si>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</si>
  <si>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</si>
  <si>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</si>
  <si>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</si>
  <si>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</si>
  <si>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</si>
  <si>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</si>
  <si>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</si>
  <si>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</si>
  <si>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</si>
  <si>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</si>
  <si>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</si>
  <si>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</si>
  <si>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</si>
  <si>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</si>
  <si>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</si>
  <si>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</si>
  <si>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</si>
  <si>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</si>
  <si>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</si>
  <si>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</si>
  <si>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</si>
  <si>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</si>
  <si>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</si>
  <si>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</si>
  <si>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</si>
  <si>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</si>
  <si>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</si>
  <si>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</si>
  <si>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</si>
  <si>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</si>
  <si>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</si>
  <si>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</si>
  <si>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</si>
  <si>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</si>
  <si>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</si>
  <si>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</si>
  <si>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</si>
  <si>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</si>
  <si>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</si>
  <si>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</si>
  <si>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</si>
  <si>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</si>
  <si>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</si>
  <si>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</si>
  <si>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</si>
  <si>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</si>
  <si>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</si>
  <si>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</si>
  <si>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</si>
  <si>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</si>
  <si>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</si>
  <si>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</si>
  <si>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</si>
  <si>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</si>
  <si>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</si>
  <si>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</si>
  <si>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</si>
  <si>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</si>
  <si>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</si>
  <si>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</si>
  <si>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</si>
  <si>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</si>
  <si>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</si>
  <si>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</si>
  <si>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</si>
  <si>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</si>
  <si>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</si>
  <si>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</si>
  <si>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</si>
  <si>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</si>
  <si>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</si>
  <si>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</si>
  <si>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</si>
  <si>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</si>
  <si>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</si>
  <si>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</si>
  <si>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</si>
  <si>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</si>
  <si>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</si>
  <si>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</si>
  <si>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</si>
  <si>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</si>
  <si>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</si>
  <si>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</si>
  <si>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</si>
  <si>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</si>
  <si>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</si>
  <si>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</si>
  <si>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</si>
  <si>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</si>
  <si>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</si>
  <si>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</si>
  <si>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</si>
  <si>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</si>
  <si>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</si>
  <si>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</si>
  <si>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</si>
  <si>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</si>
  <si>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</si>
  <si>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</si>
  <si>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</si>
  <si>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</si>
  <si>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</si>
  <si>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</si>
  <si>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</si>
  <si>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</si>
  <si>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</si>
  <si>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</si>
  <si>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</si>
  <si>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</si>
  <si>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</si>
  <si>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</si>
  <si>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</si>
  <si>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</si>
  <si>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</si>
  <si>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</si>
  <si>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</si>
  <si>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</si>
  <si>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</si>
  <si>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</si>
  <si>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</si>
  <si>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</si>
  <si>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</si>
  <si>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</si>
  <si>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</si>
  <si>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</si>
  <si>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</si>
  <si>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</si>
  <si>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</si>
  <si>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</si>
  <si>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</si>
  <si>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</si>
  <si>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</si>
  <si>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</si>
  <si>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</si>
  <si>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</si>
  <si>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</si>
  <si>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</si>
  <si>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</si>
  <si>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</si>
  <si>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</si>
  <si>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</si>
  <si>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</si>
  <si>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</si>
  <si>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</si>
  <si>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</si>
  <si>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</si>
  <si>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</si>
  <si>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</si>
  <si>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</si>
  <si>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</si>
  <si>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</si>
  <si>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</si>
  <si>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</si>
  <si>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</si>
  <si>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</si>
  <si>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</si>
  <si>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</si>
  <si>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</si>
  <si>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</si>
  <si>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</si>
  <si>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</si>
  <si>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</si>
  <si>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</si>
  <si>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</si>
  <si>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</si>
  <si>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</si>
  <si>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</si>
  <si>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</si>
  <si>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</si>
  <si>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</si>
  <si>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</si>
  <si>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</si>
  <si>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</si>
  <si>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</si>
  <si>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</si>
  <si>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</si>
  <si>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</si>
  <si>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</si>
  <si>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</si>
  <si>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</si>
  <si>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</si>
  <si>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</si>
  <si>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</si>
  <si>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</si>
  <si>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</si>
  <si>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</si>
  <si>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</si>
  <si>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</si>
  <si>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</si>
  <si>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</si>
  <si>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</si>
  <si>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</si>
  <si>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</si>
  <si>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</si>
  <si>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</si>
  <si>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</si>
  <si>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</si>
  <si>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</si>
  <si>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</si>
  <si>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</si>
  <si>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</si>
  <si>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</si>
  <si>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</si>
  <si>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</si>
  <si>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</si>
  <si>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</si>
  <si>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</si>
  <si>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</si>
  <si>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</si>
  <si>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</si>
  <si>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</si>
  <si>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</si>
  <si>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</si>
  <si>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</si>
  <si>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</si>
  <si>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</si>
  <si>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</si>
  <si>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</si>
  <si>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</si>
  <si>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</si>
  <si>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</si>
  <si>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</si>
  <si>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</si>
  <si>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</si>
  <si>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</si>
  <si>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</si>
  <si>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</si>
  <si>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</si>
  <si>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</si>
  <si>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</si>
  <si>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</si>
  <si>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</si>
  <si>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</si>
  <si>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</si>
  <si>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</si>
  <si>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</si>
  <si>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</si>
  <si>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</si>
  <si>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</si>
  <si>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</si>
  <si>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</si>
  <si>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</si>
  <si>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</si>
  <si>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</si>
  <si>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</si>
  <si>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</si>
  <si>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</si>
  <si>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</si>
  <si>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</si>
  <si>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</si>
  <si>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</si>
  <si>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</si>
  <si>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</si>
  <si>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</si>
  <si>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</si>
  <si>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</si>
  <si>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</si>
  <si>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</si>
  <si>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</si>
  <si>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</si>
  <si>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</si>
  <si>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</si>
  <si>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</si>
  <si>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</si>
  <si>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</si>
  <si>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</si>
  <si>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</si>
  <si>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</si>
  <si>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</si>
  <si>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</si>
  <si>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</si>
  <si>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</si>
  <si>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</si>
  <si>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</si>
  <si>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</si>
  <si>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</si>
  <si>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</si>
  <si>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</si>
  <si>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</si>
  <si>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</si>
  <si>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</si>
  <si>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</si>
  <si>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</si>
  <si>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</si>
  <si>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</si>
  <si>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</si>
  <si>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</si>
  <si>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</si>
  <si>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</si>
  <si>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</si>
  <si>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</si>
  <si>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</si>
  <si>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</si>
  <si>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</si>
  <si>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</si>
  <si>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</si>
  <si>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</si>
  <si>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</si>
  <si>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</si>
  <si>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</si>
  <si>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</si>
  <si>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</si>
  <si>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</si>
  <si>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</si>
  <si>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</si>
  <si>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</si>
  <si>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</si>
  <si>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</si>
  <si>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</si>
  <si>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</si>
  <si>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</si>
  <si>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</si>
  <si>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</si>
  <si>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</si>
  <si>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</si>
  <si>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</si>
  <si>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</si>
  <si>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</si>
  <si>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</si>
  <si>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</si>
  <si>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</si>
  <si>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</si>
  <si>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</si>
  <si>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</si>
  <si>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</si>
  <si>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</si>
  <si>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</si>
  <si>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</si>
  <si>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</si>
  <si>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</si>
  <si>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</si>
  <si>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</si>
  <si>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</si>
  <si>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</si>
  <si>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</si>
  <si>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</si>
  <si>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</si>
  <si>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</si>
  <si>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</si>
  <si>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</si>
  <si>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</si>
  <si>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</si>
  <si>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</si>
  <si>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</si>
  <si>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</si>
  <si>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</si>
  <si>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</si>
  <si>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</si>
  <si>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</si>
  <si>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</si>
  <si>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</si>
  <si>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</si>
  <si>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</si>
  <si>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</si>
  <si>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</si>
  <si>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</si>
  <si>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</si>
  <si>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</si>
  <si>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</si>
  <si>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</si>
  <si>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</si>
  <si>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</si>
  <si>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</si>
  <si>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</si>
  <si>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</si>
  <si>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</si>
  <si>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</si>
  <si>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</si>
  <si>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</si>
  <si>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</si>
  <si>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</si>
  <si>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</si>
  <si>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</si>
  <si>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</si>
  <si>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</si>
  <si>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</si>
  <si>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</si>
  <si>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</si>
  <si>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</si>
  <si>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</si>
  <si>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</si>
  <si>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</si>
  <si>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</si>
  <si>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</si>
  <si>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</si>
  <si>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</si>
  <si>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</si>
  <si>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</si>
  <si>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</si>
  <si>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</si>
  <si>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</si>
  <si>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</si>
  <si>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</si>
  <si>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</si>
  <si>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</si>
  <si>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</si>
  <si>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</si>
  <si>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</si>
  <si>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</si>
  <si>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</si>
  <si>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</si>
  <si>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</si>
  <si>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</si>
  <si>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</si>
  <si>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</si>
  <si>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</si>
  <si>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</si>
  <si>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</si>
  <si>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</si>
  <si>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</si>
  <si>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</si>
  <si>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</si>
  <si>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</si>
  <si>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</si>
  <si>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</si>
  <si>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</si>
  <si>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</si>
  <si>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</si>
  <si>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</si>
  <si>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</si>
  <si>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</si>
  <si>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</si>
  <si>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</si>
  <si>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</si>
  <si>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</si>
  <si>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</si>
  <si>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</si>
  <si>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</si>
  <si>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</si>
  <si>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</si>
  <si>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</si>
  <si>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</si>
  <si>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</si>
  <si>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</si>
  <si>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</si>
  <si>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</si>
  <si>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</si>
  <si>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</si>
  <si>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</si>
  <si>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</si>
  <si>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</si>
  <si>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</si>
  <si>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</si>
  <si>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</si>
  <si>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</si>
  <si>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</si>
  <si>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</si>
  <si>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</si>
  <si>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</si>
  <si>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</si>
  <si>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</si>
  <si>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</si>
  <si>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</si>
  <si>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</si>
  <si>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</si>
  <si>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</si>
  <si>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</si>
  <si>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</si>
  <si>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</si>
  <si>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</si>
  <si>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</si>
  <si>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</si>
  <si>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</si>
  <si>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</si>
  <si>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</si>
  <si>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</si>
  <si>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</si>
  <si>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</si>
  <si>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</si>
  <si>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</si>
  <si>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</si>
  <si>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</si>
  <si>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</si>
  <si>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</si>
  <si>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</si>
  <si>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</si>
  <si>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</si>
  <si>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</si>
  <si>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</si>
  <si>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</si>
  <si>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</si>
  <si>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</si>
  <si>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</si>
  <si>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</si>
  <si>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</si>
  <si>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</si>
  <si>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</si>
  <si>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</si>
  <si>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</si>
  <si>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</si>
  <si>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</si>
  <si>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</si>
  <si>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</si>
  <si>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</si>
  <si>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</si>
  <si>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</si>
  <si>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</si>
  <si>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</si>
  <si>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</si>
  <si>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</si>
  <si>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</si>
  <si>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</si>
  <si>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</si>
  <si>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</si>
  <si>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</si>
  <si>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</si>
  <si>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</si>
  <si>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</si>
  <si>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</si>
  <si>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</si>
  <si>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</si>
  <si>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</si>
  <si>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</si>
  <si>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</si>
  <si>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</si>
  <si>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</si>
  <si>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</si>
  <si>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</si>
  <si>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</si>
  <si>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</si>
  <si>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</si>
  <si>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</si>
  <si>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</si>
  <si>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</si>
  <si>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</si>
  <si>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</si>
  <si>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</si>
  <si>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</si>
  <si>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</si>
  <si>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</si>
  <si>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</si>
  <si>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</si>
  <si>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</si>
  <si>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</si>
  <si>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</si>
  <si>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</si>
  <si>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</si>
  <si>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</si>
  <si>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</si>
  <si>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</si>
  <si>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</si>
  <si>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</si>
  <si>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</si>
  <si>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</si>
  <si>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</si>
  <si>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</si>
  <si>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</si>
  <si>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</si>
  <si>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</si>
  <si>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</si>
  <si>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</si>
  <si>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</si>
  <si>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</si>
  <si>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</si>
  <si>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</si>
  <si>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</si>
  <si>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</si>
  <si>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</si>
  <si>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</si>
  <si>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</si>
  <si>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</si>
  <si>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</si>
  <si>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</si>
  <si>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</si>
  <si>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</si>
  <si>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</si>
  <si>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</si>
  <si>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</si>
  <si>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</si>
  <si>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</si>
  <si>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</si>
  <si>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</si>
  <si>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</si>
  <si>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</si>
  <si>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</si>
  <si>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</si>
  <si>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</si>
  <si>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</si>
  <si>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</si>
  <si>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</si>
  <si>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</si>
  <si>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</si>
  <si>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</si>
  <si>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</si>
  <si>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</si>
  <si>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</si>
  <si>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</si>
  <si>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</si>
  <si>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</si>
  <si>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</si>
  <si>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</si>
  <si>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</si>
  <si>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</si>
  <si>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</si>
  <si>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</si>
  <si>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</si>
  <si>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</si>
  <si>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</si>
  <si>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</si>
  <si>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</si>
  <si>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</si>
  <si>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</si>
  <si>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</si>
  <si>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</si>
  <si>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</si>
  <si>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</si>
  <si>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</si>
  <si>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</si>
  <si>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</si>
  <si>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</si>
  <si>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</si>
  <si>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</si>
  <si>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</si>
  <si>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</si>
  <si>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</si>
  <si>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</si>
  <si>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</si>
  <si>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</si>
  <si>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</si>
  <si>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</si>
  <si>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</si>
  <si>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</si>
  <si>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</si>
  <si>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</si>
  <si>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</si>
  <si>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</si>
  <si>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</si>
  <si>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</si>
  <si>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</si>
  <si>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</si>
  <si>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</si>
  <si>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</si>
  <si>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</si>
  <si>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</si>
  <si>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</si>
  <si>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</si>
  <si>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</si>
  <si>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</si>
  <si>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</si>
  <si>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</si>
  <si>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</si>
  <si>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</si>
  <si>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</si>
  <si>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</si>
  <si>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</si>
  <si>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</si>
  <si>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</si>
  <si>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</si>
  <si>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</si>
  <si>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</si>
  <si>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</si>
  <si>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</si>
  <si>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</si>
  <si>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</si>
  <si>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</si>
  <si>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</si>
  <si>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</si>
  <si>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</si>
  <si>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</si>
  <si>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</si>
  <si>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</si>
  <si>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</si>
  <si>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</si>
  <si>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</si>
  <si>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</si>
  <si>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</si>
  <si>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</si>
  <si>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</si>
  <si>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</si>
  <si>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</si>
  <si>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</si>
  <si>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</si>
  <si>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</si>
  <si>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</si>
  <si>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</si>
  <si>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</si>
  <si>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</si>
  <si>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</si>
  <si>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</si>
  <si>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</si>
  <si>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</si>
  <si>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</si>
  <si>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</si>
  <si>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</si>
  <si>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</si>
  <si>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</si>
  <si>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</si>
  <si>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</si>
  <si>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</si>
  <si>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</si>
  <si>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</si>
  <si>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</si>
  <si>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</si>
  <si>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</si>
  <si>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</si>
  <si>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</si>
  <si>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</si>
  <si>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</si>
  <si>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</si>
  <si>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</si>
  <si>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</si>
  <si>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</si>
  <si>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</si>
  <si>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</si>
  <si>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</si>
  <si>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</si>
  <si>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</si>
  <si>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</si>
  <si>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</si>
  <si>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</si>
  <si>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</si>
  <si>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</si>
  <si>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</si>
  <si>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</si>
  <si>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</si>
  <si>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</si>
  <si>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</si>
  <si>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</si>
  <si>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</si>
  <si>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</si>
  <si>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</si>
  <si>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</si>
  <si>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</si>
  <si>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</si>
  <si>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</si>
  <si>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</si>
  <si>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</si>
  <si>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</si>
  <si>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</si>
  <si>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</si>
  <si>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</si>
  <si>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</si>
  <si>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</si>
  <si>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</si>
  <si>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</si>
  <si>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</si>
  <si>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</si>
  <si>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</si>
  <si>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</si>
  <si>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</si>
  <si>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</si>
  <si>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</si>
  <si>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</si>
  <si>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</si>
  <si>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</si>
  <si>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</si>
  <si>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</si>
  <si>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</si>
  <si>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</si>
  <si>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</si>
  <si>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</si>
  <si>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</si>
  <si>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</si>
  <si>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</si>
  <si>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</si>
  <si>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</si>
  <si>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</si>
  <si>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</si>
  <si>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</si>
  <si>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</si>
  <si>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</si>
  <si>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</si>
  <si>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</si>
  <si>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</si>
  <si>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</si>
  <si>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</si>
  <si>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</si>
  <si>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</si>
  <si>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</si>
  <si>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</si>
  <si>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</si>
  <si>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</si>
  <si>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</si>
  <si>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</si>
  <si>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</si>
  <si>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</si>
  <si>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</si>
  <si>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</si>
  <si>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</si>
  <si>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</si>
  <si>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</si>
  <si>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</si>
  <si>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</si>
  <si>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</si>
  <si>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</si>
  <si>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</si>
  <si>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</si>
  <si>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</si>
  <si>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</si>
  <si>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</si>
  <si>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</si>
  <si>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</si>
  <si>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</si>
  <si>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</si>
  <si>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</si>
  <si>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</si>
  <si>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</si>
  <si>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</si>
  <si>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</si>
  <si>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</si>
  <si>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</si>
  <si>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</si>
  <si>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</si>
  <si>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</si>
  <si>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</si>
  <si>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</si>
  <si>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</si>
  <si>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</si>
  <si>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</si>
  <si>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</si>
  <si>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</si>
  <si>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</si>
  <si>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</si>
  <si>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</si>
  <si>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</si>
  <si>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</si>
  <si>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</si>
  <si>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</si>
  <si>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</si>
  <si>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</si>
  <si>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</si>
  <si>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</si>
  <si>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</si>
  <si>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</si>
  <si>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</si>
  <si>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</si>
  <si>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</si>
  <si>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</si>
  <si>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</si>
  <si>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</si>
  <si>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</si>
  <si>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</si>
  <si>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</si>
  <si>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</si>
  <si>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</si>
  <si>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</si>
  <si>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</si>
  <si>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</si>
  <si>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</si>
  <si>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</si>
  <si>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</si>
  <si>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</si>
  <si>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</si>
  <si>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</si>
  <si>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</si>
  <si>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</si>
  <si>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</si>
  <si>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</si>
  <si>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</si>
  <si>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</si>
  <si>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</si>
  <si>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</si>
  <si>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</si>
  <si>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</si>
  <si>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</si>
  <si>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</si>
  <si>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</si>
  <si>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</si>
  <si>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</si>
  <si>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</si>
  <si>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</si>
  <si>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</si>
  <si>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</si>
  <si>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</si>
  <si>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</si>
  <si>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</si>
  <si>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</si>
  <si>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</si>
  <si>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</si>
  <si>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</si>
  <si>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</si>
  <si>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</si>
  <si>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</si>
  <si>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</si>
  <si>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</si>
  <si>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</si>
  <si>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</si>
  <si>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</si>
  <si>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</si>
  <si>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</si>
  <si>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</si>
  <si>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</si>
  <si>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</si>
  <si>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</si>
  <si>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</si>
  <si>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</si>
  <si>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</si>
  <si>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</si>
  <si>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</si>
  <si>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</si>
  <si>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</si>
  <si>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</si>
  <si>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</si>
  <si>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</si>
  <si>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</si>
  <si>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</si>
  <si>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</si>
  <si>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</si>
  <si>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</si>
  <si>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</si>
  <si>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</si>
  <si>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</si>
  <si>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</si>
  <si>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</si>
  <si>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</si>
  <si>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</si>
  <si>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</si>
  <si>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</si>
  <si>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</si>
  <si>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</si>
  <si>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</si>
  <si>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</si>
  <si>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</si>
  <si>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</si>
  <si>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</si>
  <si>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</si>
  <si>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</si>
  <si>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</si>
  <si>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</si>
  <si>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</si>
  <si>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</si>
  <si>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</si>
  <si>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</si>
  <si>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</si>
  <si>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</si>
  <si>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</si>
  <si>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</si>
  <si>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</si>
  <si>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</si>
  <si>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</si>
  <si>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</si>
  <si>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</si>
  <si>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</si>
  <si>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</si>
  <si>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</si>
  <si>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</si>
  <si>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</si>
  <si>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</si>
  <si>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</si>
  <si>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</si>
  <si>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</si>
  <si>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</si>
  <si>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</si>
  <si>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</si>
  <si>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</si>
  <si>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</si>
  <si>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</si>
  <si>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</si>
  <si>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</si>
  <si>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</si>
  <si>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</si>
  <si>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</si>
  <si>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</si>
  <si>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</si>
  <si>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</si>
  <si>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</si>
  <si>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</si>
  <si>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</si>
  <si>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</si>
  <si>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</si>
  <si>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</si>
  <si>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</si>
  <si>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</si>
  <si>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</si>
  <si>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</si>
  <si>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</si>
  <si>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</si>
  <si>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</si>
  <si>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</si>
  <si>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</si>
  <si>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</si>
  <si>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</si>
  <si>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</si>
  <si>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</si>
  <si>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</si>
  <si>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</si>
  <si>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</si>
  <si>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</si>
  <si>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</si>
  <si>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</si>
  <si>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</si>
  <si>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</si>
  <si>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</si>
  <si>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</si>
  <si>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</si>
  <si>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</si>
  <si>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</si>
  <si>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</si>
  <si>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</si>
  <si>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</si>
  <si>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</si>
  <si>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</si>
  <si>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</si>
  <si>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</si>
  <si>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</si>
  <si>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</si>
  <si>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</si>
  <si>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</si>
  <si>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</si>
  <si>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</si>
  <si>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</si>
  <si>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</si>
  <si>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</si>
  <si>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</si>
  <si>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</si>
  <si>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</si>
  <si>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</si>
  <si>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</si>
  <si>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</si>
  <si>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</si>
  <si>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</si>
  <si>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</si>
  <si>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</si>
  <si>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</si>
  <si>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</si>
  <si>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</si>
  <si>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</si>
  <si>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</si>
  <si>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</si>
  <si>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</si>
  <si>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</si>
  <si>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</si>
  <si>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</si>
  <si>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</si>
  <si>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</si>
  <si>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</si>
  <si>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</si>
  <si>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</si>
  <si>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</si>
  <si>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</si>
  <si>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</si>
  <si>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</si>
  <si>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</si>
  <si>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</si>
  <si>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</si>
  <si>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</si>
  <si>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</si>
  <si>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</si>
  <si>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</si>
  <si>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</si>
  <si>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</si>
  <si>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</si>
  <si>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</si>
  <si>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</si>
  <si>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</si>
  <si>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</si>
  <si>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</si>
  <si>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</si>
  <si>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</si>
  <si>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</si>
  <si>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</si>
  <si>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</si>
  <si>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</si>
  <si>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</si>
  <si>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</si>
  <si>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</si>
  <si>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</si>
  <si>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</si>
  <si>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</si>
  <si>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</si>
  <si>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</si>
  <si>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</si>
  <si>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</si>
  <si>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</si>
  <si>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</si>
  <si>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</si>
  <si>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</si>
  <si>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</si>
  <si>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</si>
  <si>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</si>
  <si>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</si>
  <si>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</si>
  <si>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</si>
  <si>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</si>
  <si>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</si>
  <si>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</si>
  <si>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</si>
  <si>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</si>
  <si>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</si>
  <si>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</si>
  <si>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</si>
  <si>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</si>
  <si>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</si>
  <si>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</si>
  <si>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</si>
  <si>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</si>
  <si>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</si>
  <si>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</si>
  <si>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</si>
  <si>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</si>
  <si>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</si>
  <si>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</si>
  <si>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</si>
  <si>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</si>
  <si>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</si>
  <si>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</si>
  <si>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</si>
  <si>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</si>
  <si>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</si>
  <si>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</si>
  <si>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</si>
  <si>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</si>
  <si>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</si>
  <si>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</si>
  <si>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</si>
  <si>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</si>
  <si>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</si>
  <si>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</si>
  <si>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</si>
  <si>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</si>
  <si>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</si>
  <si>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</si>
  <si>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</si>
  <si>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</si>
  <si>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</si>
  <si>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</si>
  <si>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</si>
  <si>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</si>
  <si>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</si>
  <si>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</si>
  <si>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</si>
  <si>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</si>
  <si>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</si>
  <si>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</si>
  <si>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</si>
  <si>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</si>
  <si>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</si>
  <si>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</si>
  <si>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</si>
  <si>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</si>
  <si>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</si>
  <si>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</si>
  <si>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</si>
  <si>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</si>
  <si>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</si>
  <si>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</si>
  <si>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</si>
  <si>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</si>
  <si>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</si>
  <si>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</si>
  <si>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</si>
  <si>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</si>
  <si>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</si>
  <si>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</si>
  <si>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</si>
  <si>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</si>
  <si>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</si>
  <si>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</si>
  <si>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</si>
  <si>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</si>
  <si>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</si>
  <si>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</si>
  <si>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</si>
  <si>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</si>
  <si>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</si>
  <si>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</si>
  <si>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</si>
  <si>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</si>
  <si>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</si>
  <si>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</si>
  <si>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</si>
  <si>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</si>
  <si>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</si>
  <si>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</si>
  <si>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</si>
  <si>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</si>
  <si>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</si>
  <si>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</si>
  <si>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</si>
  <si>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</si>
  <si>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</si>
  <si>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</si>
  <si>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</si>
  <si>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</si>
  <si>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</si>
  <si>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</si>
  <si>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</si>
  <si>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</si>
  <si>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</si>
  <si>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</si>
  <si>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</si>
  <si>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</si>
  <si>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</si>
  <si>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</si>
  <si>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</si>
  <si>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</si>
  <si>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</si>
  <si>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</si>
  <si>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</si>
  <si>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</si>
  <si>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</si>
  <si>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</si>
  <si>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</si>
  <si>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</si>
  <si>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</si>
  <si>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</si>
  <si>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</si>
  <si>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</si>
  <si>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</si>
  <si>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</si>
  <si>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</si>
  <si>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</si>
  <si>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</si>
  <si>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</si>
  <si>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</si>
  <si>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</si>
  <si>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</si>
  <si>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</si>
  <si>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</si>
  <si>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</si>
  <si>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</si>
  <si>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</si>
  <si>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</si>
  <si>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</si>
  <si>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</si>
  <si>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</si>
  <si>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</si>
  <si>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</si>
  <si>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</si>
  <si>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</si>
  <si>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</si>
  <si>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</si>
  <si>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</si>
  <si>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</si>
  <si>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</si>
  <si>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</si>
  <si>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</si>
  <si>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</si>
  <si>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</si>
  <si>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</si>
  <si>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</si>
  <si>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</si>
  <si>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</si>
  <si>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</si>
  <si>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</si>
  <si>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</si>
  <si>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</si>
  <si>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</si>
  <si>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</si>
  <si>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</si>
  <si>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</si>
  <si>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</si>
  <si>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</si>
  <si>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</si>
  <si>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</si>
  <si>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</si>
  <si>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</si>
  <si>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</si>
  <si>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</si>
  <si>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</si>
  <si>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</si>
  <si>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</si>
  <si>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</si>
  <si>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</si>
  <si>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</si>
  <si>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</si>
  <si>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</si>
  <si>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</si>
  <si>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</si>
  <si>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</si>
  <si>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</si>
  <si>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</si>
  <si>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</si>
  <si>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</si>
  <si>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</si>
  <si>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</si>
  <si>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</si>
  <si>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</si>
  <si>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</si>
  <si>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</si>
  <si>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</si>
  <si>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</si>
  <si>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</si>
  <si>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</si>
  <si>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</si>
  <si>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</si>
  <si>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</si>
  <si>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</si>
  <si>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</si>
  <si>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</si>
  <si>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</si>
  <si>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</si>
  <si>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</si>
  <si>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</si>
  <si>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</si>
  <si>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</si>
  <si>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</si>
  <si>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</si>
  <si>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</si>
  <si>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</si>
  <si>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</si>
  <si>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</si>
  <si>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</si>
  <si>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</si>
  <si>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</si>
  <si>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</si>
  <si>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</si>
  <si>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</si>
  <si>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</si>
  <si>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</si>
  <si>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</si>
  <si>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</si>
  <si>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</si>
  <si>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</si>
  <si>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</si>
  <si>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</si>
  <si>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</si>
  <si>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</si>
  <si>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</si>
  <si>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</si>
  <si>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</si>
  <si>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</si>
  <si>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</si>
  <si>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</si>
  <si>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</si>
  <si>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</si>
  <si>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</si>
  <si>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</si>
  <si>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</si>
  <si>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</si>
  <si>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</si>
  <si>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</si>
  <si>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</si>
  <si>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</si>
  <si>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</si>
  <si>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</si>
  <si>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</si>
  <si>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</si>
  <si>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</si>
  <si>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</si>
  <si>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</si>
  <si>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</si>
  <si>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</si>
  <si>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</si>
  <si>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</si>
  <si>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</si>
  <si>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</si>
  <si>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</si>
  <si>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</si>
  <si>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</si>
  <si>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</si>
  <si>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</si>
  <si>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</si>
  <si>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</si>
  <si>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</si>
  <si>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</si>
  <si>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</si>
  <si>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</si>
  <si>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</si>
  <si>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</si>
  <si>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</si>
  <si>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</si>
  <si>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</si>
  <si>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</si>
  <si>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</si>
  <si>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</si>
  <si>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</si>
  <si>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</si>
  <si>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</si>
  <si>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</si>
  <si>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</si>
  <si>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</si>
  <si>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</si>
  <si>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</si>
  <si>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</si>
  <si>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</si>
  <si>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</si>
  <si>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</si>
  <si>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</si>
  <si>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</si>
  <si>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</si>
  <si>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</si>
  <si>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</si>
  <si>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</si>
  <si>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</si>
  <si>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</si>
  <si>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</si>
  <si>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</si>
  <si>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</si>
  <si>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</si>
  <si>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</si>
  <si>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</si>
  <si>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</si>
  <si>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</si>
  <si>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</si>
  <si>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</si>
  <si>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</si>
  <si>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</si>
  <si>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</si>
  <si>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</si>
  <si>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</si>
  <si>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</si>
  <si>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</si>
  <si>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</si>
  <si>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</si>
  <si>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</si>
  <si>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</si>
  <si>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</si>
  <si>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</si>
  <si>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</si>
  <si>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</si>
  <si>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</si>
  <si>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</si>
  <si>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</si>
  <si>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</si>
  <si>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</si>
  <si>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</si>
  <si>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</si>
  <si>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</si>
  <si>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</si>
  <si>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</si>
  <si>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</si>
  <si>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</si>
  <si>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</si>
  <si>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</si>
  <si>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</si>
  <si>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</si>
  <si>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</si>
  <si>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</si>
  <si>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</si>
  <si>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</si>
  <si>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</si>
  <si>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</si>
  <si>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</si>
  <si>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</si>
  <si>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</si>
  <si>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</si>
  <si>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</si>
  <si>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</si>
  <si>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</si>
  <si>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</si>
  <si>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</si>
  <si>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</si>
  <si>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</si>
  <si>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</si>
  <si>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</si>
  <si>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</si>
  <si>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</si>
  <si>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</si>
  <si>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</si>
  <si>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</si>
  <si>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</si>
  <si>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</si>
  <si>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</si>
  <si>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</si>
  <si>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</si>
  <si>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</si>
  <si>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</si>
  <si>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</si>
  <si>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</si>
  <si>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</si>
  <si>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</si>
  <si>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</si>
  <si>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</si>
  <si>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</si>
  <si>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</si>
  <si>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</si>
  <si>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</si>
  <si>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</si>
  <si>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</si>
  <si>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</si>
  <si>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</si>
  <si>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</si>
  <si>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</si>
  <si>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</si>
  <si>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</si>
  <si>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</si>
  <si>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</si>
  <si>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</si>
  <si>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</si>
  <si>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</si>
  <si>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</si>
  <si>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</si>
  <si>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</si>
  <si>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</si>
  <si>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</si>
  <si>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</si>
  <si>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</si>
  <si>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</si>
  <si>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</si>
  <si>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</si>
  <si>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</si>
  <si>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</si>
  <si>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</si>
  <si>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</si>
  <si>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</si>
  <si>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</si>
  <si>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</si>
  <si>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</si>
  <si>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</si>
  <si>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</si>
  <si>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</si>
  <si>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</si>
  <si>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</si>
  <si>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</si>
  <si>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</si>
  <si>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</si>
  <si>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</si>
  <si>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</si>
  <si>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</si>
  <si>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</si>
  <si>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</si>
  <si>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</si>
  <si>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</si>
  <si>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</si>
  <si>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</si>
  <si>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</si>
  <si>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</si>
  <si>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</si>
  <si>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</si>
  <si>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</si>
  <si>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</si>
  <si>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</si>
  <si>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</si>
  <si>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</si>
  <si>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</si>
  <si>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</si>
  <si>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</si>
  <si>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</si>
  <si>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</si>
  <si>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</si>
  <si>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</si>
  <si>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</si>
  <si>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</si>
  <si>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</si>
  <si>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</si>
  <si>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</si>
  <si>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</si>
  <si>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</si>
  <si>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</si>
  <si>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</si>
  <si>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</si>
  <si>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</si>
  <si>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</si>
  <si>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</si>
  <si>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</si>
  <si>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</si>
  <si>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</si>
  <si>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</si>
  <si>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</si>
  <si>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</si>
  <si>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</si>
  <si>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</si>
  <si>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</si>
  <si>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</si>
  <si>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</si>
  <si>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</si>
  <si>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</si>
  <si>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</si>
  <si>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</si>
  <si>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</si>
  <si>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</si>
  <si>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</si>
  <si>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</si>
  <si>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</si>
  <si>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</si>
  <si>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</si>
  <si>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</si>
  <si>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</si>
  <si>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</si>
  <si>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</si>
  <si>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</si>
  <si>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</si>
  <si>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</si>
  <si>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</si>
  <si>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</si>
  <si>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</si>
  <si>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</si>
  <si>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</si>
  <si>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</si>
  <si>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</si>
  <si>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</si>
  <si>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</si>
  <si>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</si>
  <si>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</si>
  <si>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</si>
  <si>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</si>
  <si>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</si>
  <si>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</si>
  <si>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</si>
  <si>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</si>
  <si>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</si>
  <si>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</si>
  <si>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</si>
  <si>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</si>
  <si>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</si>
  <si>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</si>
  <si>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</si>
  <si>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</si>
  <si>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</si>
  <si>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</si>
  <si>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</si>
  <si>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</si>
  <si>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</si>
  <si>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</si>
  <si>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</si>
  <si>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</si>
  <si>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</si>
  <si>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</si>
  <si>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</si>
  <si>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</si>
  <si>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</si>
  <si>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</si>
  <si>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</si>
  <si>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</si>
  <si>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</si>
  <si>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</si>
  <si>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</si>
  <si>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</si>
  <si>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</si>
  <si>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</si>
  <si>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</si>
  <si>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</si>
  <si>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</si>
  <si>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</si>
  <si>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</si>
  <si>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</si>
  <si>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</si>
  <si>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</si>
  <si>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</si>
  <si>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</si>
  <si>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</si>
  <si>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</si>
  <si>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</si>
  <si>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</si>
  <si>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</si>
  <si>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</si>
  <si>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</si>
  <si>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</si>
  <si>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</si>
  <si>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</si>
  <si>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</si>
  <si>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</si>
  <si>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</si>
  <si>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</si>
  <si>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</si>
  <si>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</si>
  <si>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</si>
  <si>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</si>
  <si>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</si>
  <si>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</si>
  <si>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</si>
  <si>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</si>
  <si>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</si>
  <si>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</si>
  <si>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</si>
  <si>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</si>
  <si>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</si>
  <si>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</si>
  <si>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</si>
  <si>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</si>
  <si>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</si>
  <si>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</si>
  <si>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</si>
  <si>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</si>
  <si>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</si>
  <si>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</si>
  <si>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</si>
  <si>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</si>
  <si>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</si>
  <si>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</si>
  <si>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</si>
  <si>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</si>
  <si>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</si>
  <si>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</si>
  <si>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</si>
  <si>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</si>
  <si>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</si>
  <si>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</si>
  <si>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</si>
  <si>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</si>
  <si>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</si>
  <si>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</si>
  <si>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</si>
  <si>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</si>
  <si>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</si>
  <si>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</si>
  <si>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</si>
  <si>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</si>
  <si>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</si>
  <si>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</si>
  <si>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</si>
  <si>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</si>
  <si>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</si>
  <si>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</si>
  <si>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</si>
  <si>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</si>
  <si>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</si>
  <si>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</si>
  <si>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</si>
  <si>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</si>
  <si>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</si>
  <si>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</si>
  <si>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</si>
  <si>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</si>
  <si>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</si>
  <si>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</si>
  <si>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</si>
  <si>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</si>
  <si>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</si>
  <si>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</si>
  <si>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</si>
  <si>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</si>
  <si>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</si>
  <si>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</si>
  <si>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</si>
  <si>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</si>
  <si>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</si>
  <si>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</si>
  <si>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</si>
  <si>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</si>
  <si>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</si>
  <si>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</si>
  <si>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</si>
  <si>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</si>
  <si>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</si>
  <si>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</si>
  <si>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</si>
  <si>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</si>
  <si>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</si>
  <si>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</si>
  <si>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</si>
  <si>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</si>
  <si>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</si>
  <si>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</si>
  <si>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</si>
  <si>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</si>
  <si>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</si>
  <si>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</si>
  <si>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</si>
  <si>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</si>
  <si>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</si>
  <si>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</si>
  <si>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</si>
  <si>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</si>
  <si>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</si>
  <si>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</si>
  <si>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</si>
  <si>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</si>
  <si>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</si>
  <si>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</si>
  <si>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</si>
  <si>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</si>
  <si>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</si>
  <si>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</si>
  <si>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</si>
  <si>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</si>
  <si>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</si>
  <si>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</si>
  <si>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</si>
  <si>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</si>
  <si>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</si>
  <si>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</si>
  <si>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</si>
  <si>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</si>
  <si>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</si>
  <si>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</si>
  <si>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</si>
  <si>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</si>
  <si>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</si>
  <si>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</si>
  <si>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</si>
  <si>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</si>
  <si>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</si>
  <si>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</si>
  <si>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</si>
  <si>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</si>
  <si>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</si>
  <si>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</si>
  <si>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</si>
  <si>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</si>
  <si>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</si>
  <si>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</si>
  <si>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</si>
  <si>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</si>
  <si>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</si>
  <si>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</si>
  <si>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</si>
  <si>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</si>
  <si>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</si>
  <si>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</si>
  <si>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</si>
  <si>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</si>
  <si>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</si>
  <si>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</si>
  <si>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</si>
  <si>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</si>
  <si>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</si>
  <si>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</si>
  <si>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</si>
  <si>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</si>
  <si>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</si>
  <si>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</si>
  <si>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</si>
  <si>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</si>
  <si>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</si>
  <si>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</si>
  <si>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</si>
  <si>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</si>
  <si>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</si>
  <si>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</si>
  <si>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</si>
  <si>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</si>
  <si>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</si>
  <si>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</si>
  <si>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</si>
  <si>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</si>
  <si>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</si>
  <si>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</si>
  <si>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</si>
  <si>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</si>
  <si>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</si>
  <si>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</si>
  <si>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</si>
  <si>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</si>
  <si>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</si>
  <si>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</si>
  <si>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</si>
  <si>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</si>
  <si>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</si>
  <si>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</si>
  <si>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</si>
  <si>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</si>
  <si>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</si>
  <si>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</si>
  <si>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</si>
  <si>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</si>
  <si>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</si>
  <si>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</si>
  <si>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</si>
  <si>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</si>
  <si>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</si>
  <si>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</si>
  <si>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</si>
  <si>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</si>
  <si>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</si>
  <si>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</si>
  <si>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</si>
  <si>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</si>
  <si>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</si>
  <si>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</si>
  <si>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</si>
  <si>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</si>
  <si>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</si>
  <si>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</si>
  <si>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</si>
  <si>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</si>
  <si>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</si>
  <si>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</si>
  <si>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</si>
  <si>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</si>
  <si>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</si>
  <si>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</si>
  <si>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</si>
  <si>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</si>
  <si>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</si>
  <si>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</si>
  <si>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</si>
  <si>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</si>
  <si>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</si>
  <si>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</si>
  <si>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</si>
  <si>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</si>
  <si>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</si>
  <si>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</si>
  <si>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</si>
  <si>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</si>
  <si>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</si>
  <si>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</si>
  <si>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</si>
  <si>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</si>
  <si>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</si>
  <si>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</si>
  <si>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</si>
  <si>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</si>
  <si>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</si>
  <si>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</si>
  <si>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</si>
  <si>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</si>
  <si>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</si>
  <si>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</si>
  <si>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</si>
  <si>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</si>
  <si>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</si>
  <si>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</si>
  <si>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</si>
  <si>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</si>
  <si>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</si>
  <si>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</si>
  <si>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</si>
  <si>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</si>
  <si>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</si>
  <si>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</si>
  <si>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</si>
  <si>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</si>
  <si>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</si>
  <si>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</si>
  <si>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</si>
  <si>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</si>
  <si>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</si>
  <si>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</si>
  <si>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</si>
  <si>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</si>
  <si>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</si>
  <si>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</si>
  <si>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</si>
  <si>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</si>
  <si>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</si>
  <si>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</si>
  <si>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</si>
  <si>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</si>
  <si>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</si>
  <si>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</si>
  <si>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</si>
  <si>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</si>
  <si>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</si>
  <si>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</si>
  <si>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</si>
  <si>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</si>
  <si>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</si>
  <si>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</si>
  <si>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</si>
  <si>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</si>
  <si>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</si>
  <si>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</si>
  <si>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</si>
  <si>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</si>
  <si>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</si>
  <si>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</si>
  <si>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</si>
  <si>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</si>
  <si>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</si>
  <si>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</si>
  <si>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</si>
  <si>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</si>
  <si>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</si>
  <si>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</si>
  <si>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</si>
  <si>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</si>
  <si>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</si>
  <si>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</si>
  <si>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</si>
  <si>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</si>
  <si>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</si>
  <si>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</si>
  <si>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</si>
  <si>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</si>
  <si>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</si>
  <si>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</si>
  <si>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</si>
  <si>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</si>
  <si>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</si>
  <si>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</si>
  <si>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</si>
  <si>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</si>
  <si>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</si>
  <si>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</si>
  <si>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</si>
  <si>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</si>
  <si>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</si>
  <si>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</si>
  <si>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</si>
  <si>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</si>
  <si>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</si>
  <si>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</si>
  <si>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</si>
  <si>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</si>
  <si>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</si>
  <si>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</si>
  <si>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</si>
  <si>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</si>
  <si>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</si>
  <si>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</si>
  <si>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</si>
  <si>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</si>
  <si>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</si>
  <si>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</si>
  <si>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</si>
  <si>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</si>
  <si>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</si>
  <si>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</si>
  <si>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</si>
  <si>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</si>
  <si>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</si>
  <si>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</si>
  <si>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</si>
  <si>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</si>
  <si>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</si>
  <si>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</si>
  <si>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</si>
  <si>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</si>
  <si>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</si>
  <si>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</si>
  <si>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</si>
  <si>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</si>
  <si>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</si>
  <si>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</si>
  <si>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</si>
  <si>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</si>
  <si>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</si>
  <si>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</si>
  <si>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</si>
  <si>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</si>
  <si>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</si>
  <si>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</si>
  <si>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</si>
  <si>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</si>
  <si>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</si>
  <si>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</si>
  <si>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</si>
  <si>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</si>
  <si>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</si>
  <si>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</si>
  <si>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</si>
  <si>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</si>
  <si>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</si>
  <si>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</si>
  <si>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</si>
  <si>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</si>
  <si>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</si>
  <si>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</si>
  <si>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</si>
  <si>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</si>
  <si>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</si>
  <si>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</si>
  <si>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</si>
  <si>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</si>
  <si>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</si>
  <si>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</si>
  <si>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</si>
  <si>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</si>
  <si>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</si>
  <si>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</si>
  <si>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</si>
  <si>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</si>
  <si>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</si>
  <si>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</si>
  <si>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</si>
  <si>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</si>
  <si>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</si>
  <si>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</si>
  <si>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</si>
  <si>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</si>
  <si>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</si>
  <si>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</si>
  <si>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</si>
  <si>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</si>
  <si>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</si>
  <si>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</si>
  <si>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</si>
  <si>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</si>
  <si>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</si>
  <si>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</si>
  <si>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</si>
  <si>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</si>
  <si>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</si>
  <si>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</si>
  <si>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</si>
  <si>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</si>
  <si>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</si>
  <si>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</si>
  <si>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</si>
  <si>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</si>
  <si>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</si>
  <si>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</si>
  <si>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</si>
  <si>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</si>
  <si>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</si>
  <si>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</si>
  <si>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</si>
  <si>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</si>
  <si>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</si>
  <si>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</si>
  <si>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</si>
  <si>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</si>
  <si>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</si>
  <si>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</si>
  <si>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</si>
  <si>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</si>
  <si>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</si>
  <si>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</si>
  <si>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</si>
  <si>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</si>
  <si>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</si>
  <si>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</si>
  <si>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</si>
  <si>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</si>
  <si>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</si>
  <si>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</si>
  <si>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</si>
  <si>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</si>
  <si>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</si>
  <si>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</si>
  <si>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</si>
  <si>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</si>
  <si>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</si>
  <si>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</si>
  <si>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</si>
  <si>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</si>
  <si>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</si>
  <si>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</si>
  <si>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</si>
  <si>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</si>
  <si>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</si>
  <si>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</si>
  <si>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</si>
  <si>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</si>
  <si>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</si>
  <si>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</si>
  <si>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</si>
  <si>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</si>
  <si>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</si>
  <si>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</si>
  <si>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</si>
  <si>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</si>
  <si>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</si>
  <si>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</si>
  <si>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</si>
  <si>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</si>
  <si>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</si>
  <si>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</si>
  <si>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</si>
  <si>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</si>
  <si>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</si>
  <si>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</si>
  <si>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</si>
  <si>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</si>
  <si>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</si>
  <si>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</si>
  <si>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</si>
  <si>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</si>
  <si>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</si>
  <si>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</si>
  <si>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</si>
  <si>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</si>
  <si>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</si>
  <si>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</si>
  <si>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</si>
  <si>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</si>
  <si>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</si>
  <si>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</si>
  <si>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</si>
  <si>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</si>
  <si>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</si>
  <si>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</si>
  <si>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</si>
  <si>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</si>
  <si>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</si>
  <si>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</si>
  <si>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</si>
  <si>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</si>
  <si>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</si>
  <si>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</si>
  <si>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</si>
  <si>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</si>
  <si>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</si>
  <si>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</si>
  <si>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</si>
  <si>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</si>
  <si>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</si>
  <si>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</si>
  <si>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</si>
  <si>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</si>
  <si>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</si>
  <si>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</si>
  <si>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</si>
  <si>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</si>
  <si>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</si>
  <si>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</si>
  <si>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</si>
  <si>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</si>
  <si>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</si>
  <si>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</si>
  <si>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</si>
  <si>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</si>
  <si>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</si>
  <si>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</si>
  <si>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</si>
  <si>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</si>
  <si>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</si>
  <si>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</si>
  <si>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</si>
  <si>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</si>
  <si>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</si>
  <si>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</si>
  <si>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</si>
  <si>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</si>
  <si>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</si>
  <si>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</si>
  <si>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</si>
  <si>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</si>
  <si>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</si>
  <si>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</si>
  <si>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</si>
  <si>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</si>
  <si>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</si>
  <si>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</si>
  <si>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</si>
  <si>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</si>
  <si>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</si>
  <si>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</si>
  <si>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</si>
  <si>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</si>
  <si>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</si>
  <si>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</si>
  <si>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</si>
  <si>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</si>
  <si>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</si>
  <si>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</si>
  <si>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</si>
  <si>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</si>
  <si>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</si>
  <si>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</si>
  <si>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</si>
  <si>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</si>
  <si>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</si>
  <si>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</si>
  <si>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</si>
  <si>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</si>
  <si>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</si>
  <si>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</si>
  <si>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</si>
  <si>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</si>
  <si>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</si>
  <si>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</si>
  <si>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</si>
  <si>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</si>
  <si>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</si>
  <si>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</si>
  <si>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</si>
  <si>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</si>
  <si>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</si>
  <si>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</si>
  <si>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</si>
  <si>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</si>
  <si>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</si>
  <si>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</si>
  <si>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</si>
  <si>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</si>
  <si>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</si>
  <si>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</si>
  <si>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</si>
  <si>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</si>
  <si>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</si>
  <si>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</si>
  <si>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</si>
  <si>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</si>
  <si>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</si>
  <si>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</si>
  <si>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</si>
  <si>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</si>
  <si>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</si>
  <si>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</si>
  <si>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</si>
  <si>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</si>
  <si>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</si>
  <si>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</si>
  <si>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</si>
  <si>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</si>
  <si>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</si>
  <si>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</si>
  <si>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</si>
  <si>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</si>
  <si>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</si>
  <si>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</si>
  <si>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</si>
  <si>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</si>
  <si>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</si>
  <si>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</si>
  <si>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</si>
  <si>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</si>
  <si>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</si>
  <si>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</si>
  <si>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</si>
  <si>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</si>
  <si>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</si>
  <si>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</si>
  <si>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</si>
  <si>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</si>
  <si>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</si>
  <si>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</si>
  <si>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</si>
  <si>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</si>
  <si>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</si>
  <si>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</si>
  <si>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</si>
  <si>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</si>
  <si>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</si>
  <si>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</si>
  <si>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</si>
  <si>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</si>
  <si>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</si>
  <si>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</si>
  <si>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</si>
  <si>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</si>
  <si>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</si>
  <si>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</si>
  <si>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</si>
  <si>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</si>
  <si>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</si>
  <si>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</si>
  <si>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</si>
  <si>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</si>
  <si>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</si>
  <si>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</si>
  <si>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</si>
  <si>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</si>
  <si>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</si>
  <si>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</si>
  <si>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</si>
  <si>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</si>
  <si>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</si>
  <si>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</si>
  <si>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</si>
  <si>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</si>
  <si>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</si>
  <si>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</si>
  <si>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</si>
  <si>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</si>
  <si>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</si>
  <si>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</si>
  <si>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</si>
  <si>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</si>
  <si>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</si>
  <si>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</si>
  <si>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</si>
  <si>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</si>
  <si>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</si>
  <si>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</si>
  <si>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</si>
  <si>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</si>
  <si>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</si>
  <si>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</si>
  <si>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</si>
  <si>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</si>
  <si>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</si>
  <si>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</si>
  <si>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</si>
  <si>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</si>
  <si>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</si>
  <si>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</si>
  <si>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</si>
  <si>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</si>
  <si>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</si>
  <si>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</si>
  <si>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</si>
  <si>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</si>
  <si>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</si>
  <si>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</si>
  <si>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</si>
  <si>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</si>
  <si>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</si>
  <si>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</si>
  <si>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</si>
  <si>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</si>
  <si>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</si>
  <si>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</si>
  <si>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</si>
  <si>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</si>
  <si>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</si>
  <si>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</si>
  <si>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</si>
  <si>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</si>
  <si>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</si>
  <si>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</si>
  <si>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</si>
  <si>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</si>
  <si>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</si>
  <si>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</si>
  <si>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</si>
  <si>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</si>
  <si>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</si>
  <si>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</si>
  <si>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</si>
  <si>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</si>
  <si>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</si>
  <si>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</si>
  <si>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</si>
  <si>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</si>
  <si>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</si>
  <si>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</si>
  <si>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</si>
  <si>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</si>
  <si>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</si>
  <si>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</si>
  <si>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</si>
  <si>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</si>
  <si>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</si>
  <si>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</si>
  <si>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</si>
  <si>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</si>
  <si>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</si>
  <si>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</si>
  <si>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</si>
  <si>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</si>
  <si>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</si>
  <si>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</si>
  <si>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</si>
  <si>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</si>
  <si>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</si>
  <si>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</si>
  <si>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</si>
  <si>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</si>
  <si>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</si>
  <si>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</si>
  <si>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</si>
  <si>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</si>
  <si>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</si>
  <si>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</si>
  <si>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</si>
  <si>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</si>
  <si>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</si>
  <si>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</si>
  <si>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</si>
  <si>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</si>
  <si>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</si>
  <si>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</si>
  <si>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</si>
  <si>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</si>
  <si>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</si>
  <si>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</si>
  <si>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</si>
  <si>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</si>
  <si>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</si>
  <si>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</si>
  <si>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</si>
  <si>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</si>
  <si>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</si>
  <si>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</si>
  <si>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</si>
  <si>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</si>
  <si>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</si>
  <si>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</si>
  <si>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</si>
  <si>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</si>
  <si>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</si>
  <si>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</si>
  <si>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</si>
  <si>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</si>
  <si>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</si>
  <si>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</si>
  <si>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</si>
  <si>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</si>
  <si>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</si>
  <si>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</si>
  <si>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</si>
  <si>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</si>
  <si>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</si>
  <si>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</si>
  <si>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</si>
  <si>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</si>
  <si>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</si>
  <si>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</si>
  <si>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</si>
  <si>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</si>
  <si>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</si>
  <si>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</si>
  <si>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</si>
  <si>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</si>
  <si>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</si>
  <si>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</si>
  <si>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</si>
  <si>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</si>
  <si>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</si>
  <si>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</si>
  <si>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</si>
  <si>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</si>
  <si>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</si>
  <si>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</si>
  <si>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</si>
  <si>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</si>
  <si>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</si>
  <si>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</si>
  <si>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</si>
  <si>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</si>
  <si>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</si>
  <si>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</si>
  <si>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</si>
  <si>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</si>
  <si>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</si>
  <si>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</si>
  <si>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</si>
  <si>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</si>
  <si>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</si>
  <si>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</si>
  <si>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</si>
  <si>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</si>
  <si>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</si>
  <si>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</si>
  <si>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</si>
  <si>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</si>
  <si>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</si>
  <si>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</si>
  <si>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</si>
  <si>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</si>
  <si>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</si>
  <si>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</si>
  <si>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</si>
  <si>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</si>
  <si>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</si>
  <si>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</si>
  <si>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</si>
  <si>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</si>
  <si>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</si>
  <si>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</si>
  <si>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</si>
  <si>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</si>
  <si>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</si>
  <si>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</si>
  <si>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</si>
  <si>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</si>
  <si>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</si>
  <si>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</si>
  <si>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</si>
  <si>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</si>
  <si>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</si>
  <si>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</si>
  <si>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</si>
  <si>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</si>
  <si>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</si>
  <si>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</si>
  <si>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</si>
  <si>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</si>
  <si>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</si>
  <si>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</si>
  <si>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</si>
  <si>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</si>
  <si>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</si>
  <si>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</si>
  <si>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</si>
  <si>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</si>
  <si>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</si>
  <si>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</si>
  <si>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</si>
  <si>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</si>
  <si>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</si>
  <si>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</si>
  <si>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</si>
  <si>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</si>
  <si>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</si>
  <si>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</si>
  <si>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</si>
  <si>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</si>
  <si>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</si>
  <si>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</si>
  <si>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</si>
  <si>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</si>
  <si>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</si>
  <si>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</si>
  <si>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</si>
  <si>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</si>
  <si>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</si>
  <si>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</si>
  <si>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</si>
  <si>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</si>
  <si>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</si>
  <si>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</si>
  <si>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</si>
  <si>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</si>
  <si>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</si>
  <si>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</si>
  <si>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</si>
  <si>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</si>
  <si>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</si>
  <si>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</si>
  <si>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</si>
  <si>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</si>
  <si>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</si>
  <si>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</si>
  <si>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</si>
  <si>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</si>
  <si>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</si>
  <si>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</si>
  <si>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</si>
  <si>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</si>
  <si>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</si>
  <si>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</si>
  <si>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</si>
  <si>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</si>
  <si>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</si>
  <si>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</si>
  <si>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</si>
  <si>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</si>
  <si>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</si>
  <si>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</si>
  <si>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</si>
  <si>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</si>
  <si>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</si>
  <si>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</si>
  <si>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</si>
  <si>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</si>
  <si>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</si>
  <si>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</si>
  <si>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</si>
  <si>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</si>
  <si>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</si>
  <si>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</si>
  <si>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</si>
  <si>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</si>
  <si>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</si>
  <si>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</si>
  <si>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</si>
  <si>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</si>
  <si>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</si>
  <si>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</si>
  <si>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</si>
  <si>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</si>
  <si>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</si>
  <si>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</si>
  <si>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</si>
  <si>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</si>
  <si>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</si>
  <si>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</si>
  <si>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</si>
  <si>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</si>
  <si>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</si>
  <si>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</si>
  <si>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</si>
  <si>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</si>
  <si>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</si>
  <si>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</si>
  <si>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</si>
  <si>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</si>
  <si>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</si>
  <si>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</si>
  <si>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</si>
  <si>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</si>
  <si>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</si>
  <si>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</si>
  <si>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</si>
  <si>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</si>
  <si>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</si>
  <si>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</si>
  <si>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</si>
  <si>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</si>
  <si>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</si>
  <si>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</si>
  <si>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</si>
  <si>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</si>
  <si>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</si>
  <si>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</si>
  <si>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</si>
  <si>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</si>
  <si>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</si>
  <si>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</si>
  <si>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</si>
  <si>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</si>
  <si>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</si>
  <si>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</si>
  <si>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</si>
  <si>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</si>
  <si>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</si>
  <si>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</si>
  <si>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</si>
  <si>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</si>
  <si>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</si>
  <si>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</si>
  <si>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</si>
  <si>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</si>
  <si>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</si>
  <si>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</si>
  <si>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</si>
  <si>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</si>
  <si>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</si>
  <si>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</si>
  <si>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</si>
  <si>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</si>
  <si>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</si>
  <si>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</si>
  <si>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</si>
  <si>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</si>
  <si>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</si>
  <si>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</si>
  <si>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</si>
  <si>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</si>
  <si>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</si>
  <si>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</si>
  <si>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</si>
  <si>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</si>
  <si>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</si>
  <si>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</si>
  <si>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</si>
  <si>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</si>
  <si>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</si>
  <si>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</si>
  <si>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</si>
  <si>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</si>
  <si>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</si>
  <si>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</si>
  <si>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</si>
  <si>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</si>
  <si>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</si>
  <si>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</si>
  <si>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</si>
  <si>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</si>
  <si>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</si>
  <si>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</si>
  <si>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</si>
  <si>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</si>
  <si>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</si>
  <si>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</si>
  <si>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</si>
  <si>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</si>
  <si>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</si>
  <si>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</si>
  <si>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</si>
  <si>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</si>
  <si>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</si>
  <si>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</si>
  <si>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</si>
  <si>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</si>
  <si>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L'AVAL DE MENDE</t>
  </si>
  <si>
    <t>LE LOT</t>
  </si>
  <si>
    <t>05102000</t>
  </si>
  <si>
    <t>18310006400033</t>
  </si>
  <si>
    <t>Agence de l'Eau Adour-Garonne</t>
  </si>
  <si>
    <t>34255833500077</t>
  </si>
  <si>
    <t>AQUASCOP BIOLOGIE site de Monptellier</t>
  </si>
  <si>
    <t>JOYCE LAMBERT, ROMAIN VOLKMANN</t>
  </si>
  <si>
    <t>IBMR standard</t>
  </si>
  <si>
    <t>DROITE</t>
  </si>
  <si>
    <t>ETIAGE NORMAL</t>
  </si>
  <si>
    <t>ENSOLEILLE</t>
  </si>
  <si>
    <t>NULLE</t>
  </si>
  <si>
    <t>OUI</t>
  </si>
  <si>
    <t>abondant</t>
  </si>
  <si>
    <t>IBMR-19-M72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</si>
</sst>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3" sqref="B1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736283</v>
      </c>
      <c r="G10" s="113"/>
      <c r="H10" s="114"/>
    </row>
    <row r="11" spans="1:8" ht="15">
      <c r="A11" s="10" t="s">
        <v>2277</v>
      </c>
      <c r="B11" s="47">
        <v>43664</v>
      </c>
      <c r="D11" s="10" t="s">
        <v>2280</v>
      </c>
      <c r="E11" s="52">
        <v>6375865</v>
      </c>
      <c r="G11" s="113"/>
      <c r="H11" s="114"/>
    </row>
    <row r="12" spans="1:8" ht="15">
      <c r="A12" s="10" t="s">
        <v>2283</v>
      </c>
      <c r="B12" s="52" t="s">
        <v>5302</v>
      </c>
      <c r="D12" s="10" t="s">
        <v>2281</v>
      </c>
      <c r="E12" s="52">
        <v>736187</v>
      </c>
      <c r="G12" s="115"/>
      <c r="H12" s="116"/>
    </row>
    <row r="13" spans="1:5" ht="17.25" customHeight="1" thickBot="1">
      <c r="A13" s="2"/>
      <c r="B13" s="55"/>
      <c r="D13" s="10" t="s">
        <v>2282</v>
      </c>
      <c r="E13" s="52">
        <v>6375895</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736283</v>
      </c>
    </row>
    <row r="18" spans="1:3" ht="15">
      <c r="A18" s="123"/>
      <c r="B18" s="49" t="s">
        <v>2267</v>
      </c>
      <c r="C18" s="61">
        <f>E11</f>
        <v>6375865</v>
      </c>
    </row>
    <row r="19" spans="1:2" ht="15">
      <c r="A19" s="3" t="s">
        <v>2063</v>
      </c>
      <c r="B19" s="29">
        <v>683</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10.6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15</v>
      </c>
      <c r="D35" s="28" t="s">
        <v>2284</v>
      </c>
      <c r="E35" s="32">
        <v>85</v>
      </c>
    </row>
    <row r="36" spans="1:5" s="7" customFormat="1" ht="15" customHeight="1">
      <c r="A36" s="5" t="s">
        <v>2113</v>
      </c>
      <c r="B36" s="30">
        <v>16</v>
      </c>
      <c r="C36" s="6"/>
      <c r="D36" s="8" t="s">
        <v>2112</v>
      </c>
      <c r="E36" s="30">
        <v>84</v>
      </c>
    </row>
    <row r="37" spans="1:5" s="7" customFormat="1" ht="15" customHeight="1">
      <c r="A37" s="5" t="s">
        <v>2111</v>
      </c>
      <c r="B37" s="30">
        <v>10</v>
      </c>
      <c r="C37" s="6"/>
      <c r="D37" s="8" t="s">
        <v>2110</v>
      </c>
      <c r="E37" s="30">
        <v>10.7</v>
      </c>
    </row>
    <row r="38" spans="1:5" s="7" customFormat="1" ht="15" customHeight="1">
      <c r="A38" s="5" t="s">
        <v>2115</v>
      </c>
      <c r="B38" s="30">
        <v>4</v>
      </c>
      <c r="C38" s="6"/>
      <c r="D38" s="8" t="s">
        <v>2115</v>
      </c>
      <c r="E38" s="30">
        <v>7</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v>1</v>
      </c>
    </row>
    <row r="74" spans="1:5" s="15" customFormat="1" ht="15">
      <c r="A74" s="3" t="s">
        <v>2082</v>
      </c>
      <c r="B74" s="9"/>
      <c r="C74" s="6"/>
      <c r="D74" s="10" t="s">
        <v>2082</v>
      </c>
      <c r="E74" s="9">
        <v>3</v>
      </c>
    </row>
    <row r="75" spans="1:5" s="15" customFormat="1" ht="15">
      <c r="A75" s="3" t="s">
        <v>2081</v>
      </c>
      <c r="B75" s="9">
        <v>2</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3</v>
      </c>
    </row>
    <row r="85" spans="1:5" s="15" customFormat="1" ht="15">
      <c r="A85" s="3" t="s">
        <v>2073</v>
      </c>
      <c r="B85" s="9">
        <v>1</v>
      </c>
      <c r="C85" s="6"/>
      <c r="D85" s="10" t="s">
        <v>2073</v>
      </c>
      <c r="E85" s="9">
        <v>2</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v>1</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0.75</v>
      </c>
      <c r="E97" s="35">
        <v>1.5</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c r="E98" s="35">
        <v>0.01</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35">
        <v>0.01</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2.2</v>
      </c>
      <c r="E100" s="35">
        <v>4</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0.02</v>
      </c>
      <c r="E101" s="35">
        <v>0.01</v>
      </c>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c r="E102" s="35">
        <v>0.01</v>
      </c>
      <c r="F102" s="35" t="s">
        <v>2290</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v>0.01</v>
      </c>
      <c r="E103" s="35">
        <v>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c r="E104" s="35">
        <v>0.03</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0.5</v>
      </c>
      <c r="E105" s="35">
        <v>0.4</v>
      </c>
      <c r="F105" s="35" t="s">
        <v>2290</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v>0.2</v>
      </c>
      <c r="E106" s="35">
        <v>0.1</v>
      </c>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0.1</v>
      </c>
      <c r="E107" s="35">
        <v>0.05</v>
      </c>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0.01</v>
      </c>
      <c r="E108" s="35"/>
      <c r="F108" s="35" t="s">
        <v>2290</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0.01</v>
      </c>
      <c r="E109" s="35">
        <v>0.01</v>
      </c>
      <c r="F109" s="35" t="s">
        <v>2290</v>
      </c>
      <c r="G109" s="79"/>
      <c r="H109" s="80"/>
    </row>
    <row r="110" spans="1:8" ht="15">
      <c r="A110" s="33" t="s">
        <v>1026</v>
      </c>
      <c r="B110" s="20" t="str">
        <f>IF(A110="NEWCOD",IF(ISBLANK(G110),"renseigner le champ 'Nouveau taxon'",G110),VLOOKUP(A110,'Ref Taxo'!A:B,2,FALSE))</f>
        <v>Lemna minor</v>
      </c>
      <c r="C110" s="21">
        <f>IF(A110="NEWCOD",IF(ISBLANK(H110),"NoCod",H110),VLOOKUP(A110,'Ref Taxo'!A:D,4,FALSE))</f>
        <v>1626</v>
      </c>
      <c r="D110" s="34">
        <v>0.01</v>
      </c>
      <c r="E110" s="35">
        <v>0.01</v>
      </c>
      <c r="F110" s="35" t="s">
        <v>2290</v>
      </c>
      <c r="G110" s="79"/>
      <c r="H110" s="80"/>
    </row>
    <row r="111" spans="1:8" ht="15">
      <c r="A111" s="33" t="s">
        <v>661</v>
      </c>
      <c r="B111" s="20" t="str">
        <f>IF(A111="NEWCOD",IF(ISBLANK(G111),"renseigner le champ 'Nouveau taxon'",G111),VLOOKUP(A111,'Ref Taxo'!A:B,2,FALSE))</f>
        <v>Equisetum arvense</v>
      </c>
      <c r="C111" s="21">
        <f>IF(A111="NEWCOD",IF(ISBLANK(H111),"NoCod",H111),VLOOKUP(A111,'Ref Taxo'!A:D,4,FALSE))</f>
        <v>1384</v>
      </c>
      <c r="D111" s="34">
        <v>0.01</v>
      </c>
      <c r="E111" s="35">
        <v>0.01</v>
      </c>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2019-12-03T11:07:11Z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