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<sst xmlns="http://schemas.openxmlformats.org/spreadsheetml/2006/main" count="6482" uniqueCount="5303">
  <si>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</si>
  <si>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</si>
  <si>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</si>
  <si>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</si>
  <si>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</si>
  <si>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</si>
  <si>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</si>
  <si>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</si>
  <si>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</si>
  <si>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</si>
  <si>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</si>
  <si>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</si>
  <si>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</si>
  <si>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</si>
  <si>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</si>
  <si>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</si>
  <si>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</si>
  <si>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</si>
  <si>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</si>
  <si>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</si>
  <si>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</si>
  <si>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</si>
  <si>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</si>
  <si>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</si>
  <si>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</si>
  <si>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</si>
  <si>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</si>
  <si>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</si>
  <si>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</si>
  <si>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</si>
  <si>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</si>
  <si>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</si>
  <si>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</si>
  <si>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</si>
  <si>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</si>
  <si>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</si>
  <si>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</si>
  <si>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</si>
  <si>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</si>
  <si>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</si>
  <si>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</si>
  <si>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</si>
  <si>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</si>
  <si>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</si>
  <si>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</si>
  <si>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</si>
  <si>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</si>
  <si>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</si>
  <si>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</si>
  <si>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</si>
  <si>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</si>
  <si>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</si>
  <si>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</si>
  <si>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</si>
  <si>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</si>
  <si>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</si>
  <si>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</si>
  <si>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</si>
  <si>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</si>
  <si>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</si>
  <si>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</si>
  <si>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</si>
  <si>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</si>
  <si>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</si>
  <si>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</si>
  <si>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</si>
  <si>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</si>
  <si>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</si>
  <si>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</si>
  <si>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</si>
  <si>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</si>
  <si>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</si>
  <si>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</si>
  <si>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</si>
  <si>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</si>
  <si>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</si>
  <si>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</si>
  <si>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</si>
  <si>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</si>
  <si>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</si>
  <si>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</si>
  <si>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</si>
  <si>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</si>
  <si>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</si>
  <si>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</si>
  <si>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</si>
  <si>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</si>
  <si>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</si>
  <si>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</si>
  <si>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</si>
  <si>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</si>
  <si>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</si>
  <si>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</si>
  <si>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</si>
  <si>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</si>
  <si>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</si>
  <si>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</si>
  <si>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</si>
  <si>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</si>
  <si>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</si>
  <si>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</si>
  <si>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</si>
  <si>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</si>
  <si>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</si>
  <si>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</si>
  <si>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</si>
  <si>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</si>
  <si>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</si>
  <si>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</si>
  <si>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</si>
  <si>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</si>
  <si>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</si>
  <si>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</si>
  <si>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</si>
  <si>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</si>
  <si>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</si>
  <si>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</si>
  <si>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</si>
  <si>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</si>
  <si>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</si>
  <si>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</si>
  <si>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</si>
  <si>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</si>
  <si>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</si>
  <si>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</si>
  <si>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</si>
  <si>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</si>
  <si>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</si>
  <si>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</si>
  <si>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</si>
  <si>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</si>
  <si>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</si>
  <si>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</si>
  <si>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</si>
  <si>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</si>
  <si>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</si>
  <si>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</si>
  <si>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</si>
  <si>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</si>
  <si>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</si>
  <si>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</si>
  <si>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</si>
  <si>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</si>
  <si>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</si>
  <si>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</si>
  <si>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</si>
  <si>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</si>
  <si>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</si>
  <si>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</si>
  <si>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</si>
  <si>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</si>
  <si>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</si>
  <si>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</si>
  <si>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</si>
  <si>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</si>
  <si>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</si>
  <si>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</si>
  <si>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</si>
  <si>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</si>
  <si>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</si>
  <si>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</si>
  <si>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</si>
  <si>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</si>
  <si>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</si>
  <si>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</si>
  <si>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</si>
  <si>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</si>
  <si>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</si>
  <si>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</si>
  <si>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</si>
  <si>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</si>
  <si>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</si>
  <si>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</si>
  <si>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</si>
  <si>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</si>
  <si>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</si>
  <si>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</si>
  <si>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</si>
  <si>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</si>
  <si>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</si>
  <si>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</si>
  <si>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</si>
  <si>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</si>
  <si>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</si>
  <si>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</si>
  <si>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</si>
  <si>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</si>
  <si>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</si>
  <si>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</si>
  <si>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</si>
  <si>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</si>
  <si>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</si>
  <si>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</si>
  <si>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</si>
  <si>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</si>
  <si>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</si>
  <si>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</si>
  <si>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</si>
  <si>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</si>
  <si>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</si>
  <si>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</si>
  <si>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</si>
  <si>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</si>
  <si>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</si>
  <si>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</si>
  <si>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</si>
  <si>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</si>
  <si>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</si>
  <si>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</si>
  <si>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</si>
  <si>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</si>
  <si>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</si>
  <si>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</si>
  <si>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</si>
  <si>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</si>
  <si>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</si>
  <si>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</si>
  <si>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</si>
  <si>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</si>
  <si>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</si>
  <si>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</si>
  <si>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</si>
  <si>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</si>
  <si>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</si>
  <si>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</si>
  <si>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</si>
  <si>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</si>
  <si>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</si>
  <si>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</si>
  <si>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</si>
  <si>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</si>
  <si>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</si>
  <si>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</si>
  <si>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</si>
  <si>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</si>
  <si>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</si>
  <si>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</si>
  <si>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</si>
  <si>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</si>
  <si>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</si>
  <si>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</si>
  <si>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</si>
  <si>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</si>
  <si>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</si>
  <si>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</si>
  <si>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</si>
  <si>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</si>
  <si>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</si>
  <si>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</si>
  <si>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</si>
  <si>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</si>
  <si>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</si>
  <si>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</si>
  <si>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</si>
  <si>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</si>
  <si>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</si>
  <si>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</si>
  <si>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</si>
  <si>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</si>
  <si>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</si>
  <si>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</si>
  <si>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</si>
  <si>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</si>
  <si>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</si>
  <si>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</si>
  <si>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</si>
  <si>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</si>
  <si>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</si>
  <si>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</si>
  <si>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</si>
  <si>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</si>
  <si>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</si>
  <si>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</si>
  <si>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</si>
  <si>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</si>
  <si>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</si>
  <si>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</si>
  <si>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</si>
  <si>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</si>
  <si>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</si>
  <si>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</si>
  <si>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</si>
  <si>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</si>
  <si>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</si>
  <si>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</si>
  <si>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</si>
  <si>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</si>
  <si>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</si>
  <si>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</si>
  <si>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</si>
  <si>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</si>
  <si>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</si>
  <si>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</si>
  <si>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</si>
  <si>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</si>
  <si>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</si>
  <si>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</si>
  <si>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</si>
  <si>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</si>
  <si>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</si>
  <si>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</si>
  <si>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</si>
  <si>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</si>
  <si>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</si>
  <si>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</si>
  <si>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</si>
  <si>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</si>
  <si>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</si>
  <si>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</si>
  <si>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</si>
  <si>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</si>
  <si>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</si>
  <si>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</si>
  <si>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</si>
  <si>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</si>
  <si>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</si>
  <si>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</si>
  <si>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</si>
  <si>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</si>
  <si>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</si>
  <si>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</si>
  <si>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</si>
  <si>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</si>
  <si>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</si>
  <si>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</si>
  <si>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</si>
  <si>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</si>
  <si>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</si>
  <si>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</si>
  <si>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</si>
  <si>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</si>
  <si>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</si>
  <si>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</si>
  <si>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</si>
  <si>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</si>
  <si>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</si>
  <si>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</si>
  <si>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</si>
  <si>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</si>
  <si>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</si>
  <si>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</si>
  <si>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</si>
  <si>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</si>
  <si>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</si>
  <si>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</si>
  <si>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</si>
  <si>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</si>
  <si>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</si>
  <si>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</si>
  <si>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</si>
  <si>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</si>
  <si>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</si>
  <si>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</si>
  <si>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</si>
  <si>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</si>
  <si>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</si>
  <si>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</si>
  <si>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</si>
  <si>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</si>
  <si>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</si>
  <si>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</si>
  <si>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</si>
  <si>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</si>
  <si>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</si>
  <si>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</si>
  <si>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</si>
  <si>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</si>
  <si>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</si>
  <si>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</si>
  <si>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</si>
  <si>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</si>
  <si>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</si>
  <si>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</si>
  <si>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</si>
  <si>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</si>
  <si>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</si>
  <si>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</si>
  <si>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</si>
  <si>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</si>
  <si>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</si>
  <si>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</si>
  <si>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</si>
  <si>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</si>
  <si>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</si>
  <si>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</si>
  <si>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</si>
  <si>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</si>
  <si>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</si>
  <si>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</si>
  <si>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</si>
  <si>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</si>
  <si>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</si>
  <si>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</si>
  <si>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</si>
  <si>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</si>
  <si>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</si>
  <si>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</si>
  <si>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</si>
  <si>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</si>
  <si>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</si>
  <si>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</si>
  <si>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</si>
  <si>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</si>
  <si>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</si>
  <si>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</si>
  <si>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</si>
  <si>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</si>
  <si>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</si>
  <si>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</si>
  <si>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</si>
  <si>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</si>
  <si>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</si>
  <si>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</si>
  <si>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</si>
  <si>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</si>
  <si>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</si>
  <si>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</si>
  <si>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</si>
  <si>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</si>
  <si>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</si>
  <si>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</si>
  <si>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</si>
  <si>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</si>
  <si>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</si>
  <si>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</si>
  <si>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</si>
  <si>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</si>
  <si>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</si>
  <si>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</si>
  <si>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</si>
  <si>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</si>
  <si>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</si>
  <si>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</si>
  <si>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</si>
  <si>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</si>
  <si>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</si>
  <si>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</si>
  <si>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</si>
  <si>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</si>
  <si>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</si>
  <si>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</si>
  <si>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</si>
  <si>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</si>
  <si>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</si>
  <si>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</si>
  <si>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</si>
  <si>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</si>
  <si>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</si>
  <si>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</si>
  <si>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</si>
  <si>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</si>
  <si>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</si>
  <si>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</si>
  <si>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</si>
  <si>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</si>
  <si>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</si>
  <si>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</si>
  <si>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</si>
  <si>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</si>
  <si>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</si>
  <si>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</si>
  <si>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</si>
  <si>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</si>
  <si>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</si>
  <si>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</si>
  <si>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</si>
  <si>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</si>
  <si>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</si>
  <si>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</si>
  <si>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</si>
  <si>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</si>
  <si>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</si>
  <si>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</si>
  <si>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</si>
  <si>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</si>
  <si>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</si>
  <si>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</si>
  <si>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</si>
  <si>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</si>
  <si>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</si>
  <si>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</si>
  <si>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</si>
  <si>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</si>
  <si>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</si>
  <si>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</si>
  <si>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</si>
  <si>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</si>
  <si>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</si>
  <si>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</si>
  <si>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</si>
  <si>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</si>
  <si>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</si>
  <si>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</si>
  <si>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</si>
  <si>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</si>
  <si>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</si>
  <si>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</si>
  <si>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</si>
  <si>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</si>
  <si>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</si>
  <si>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</si>
  <si>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</si>
  <si>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</si>
  <si>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</si>
  <si>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</si>
  <si>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</si>
  <si>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</si>
  <si>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</si>
  <si>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</si>
  <si>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</si>
  <si>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</si>
  <si>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</si>
  <si>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</si>
  <si>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</si>
  <si>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</si>
  <si>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</si>
  <si>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</si>
  <si>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</si>
  <si>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</si>
  <si>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</si>
  <si>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</si>
  <si>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</si>
  <si>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</si>
  <si>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</si>
  <si>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</si>
  <si>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</si>
  <si>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</si>
  <si>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</si>
  <si>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</si>
  <si>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</si>
  <si>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</si>
  <si>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</si>
  <si>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</si>
  <si>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</si>
  <si>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</si>
  <si>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</si>
  <si>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</si>
  <si>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</si>
  <si>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</si>
  <si>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</si>
  <si>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</si>
  <si>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</si>
  <si>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</si>
  <si>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</si>
  <si>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</si>
  <si>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</si>
  <si>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</si>
  <si>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</si>
  <si>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</si>
  <si>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</si>
  <si>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</si>
  <si>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</si>
  <si>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</si>
  <si>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</si>
  <si>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</si>
  <si>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</si>
  <si>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</si>
  <si>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</si>
  <si>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</si>
  <si>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</si>
  <si>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</si>
  <si>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</si>
  <si>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</si>
  <si>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</si>
  <si>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</si>
  <si>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</si>
  <si>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</si>
  <si>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</si>
  <si>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</si>
  <si>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</si>
  <si>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</si>
  <si>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</si>
  <si>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</si>
  <si>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</si>
  <si>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</si>
  <si>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</si>
  <si>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</si>
  <si>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</si>
  <si>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</si>
  <si>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</si>
  <si>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</si>
  <si>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</si>
  <si>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</si>
  <si>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</si>
  <si>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</si>
  <si>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</si>
  <si>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</si>
  <si>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</si>
  <si>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</si>
  <si>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</si>
  <si>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</si>
  <si>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</si>
  <si>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</si>
  <si>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</si>
  <si>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</si>
  <si>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</si>
  <si>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</si>
  <si>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</si>
  <si>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</si>
  <si>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</si>
  <si>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</si>
  <si>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</si>
  <si>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</si>
  <si>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</si>
  <si>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</si>
  <si>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</si>
  <si>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</si>
  <si>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</si>
  <si>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</si>
  <si>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</si>
  <si>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</si>
  <si>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</si>
  <si>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</si>
  <si>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</si>
  <si>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</si>
  <si>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</si>
  <si>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</si>
  <si>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</si>
  <si>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</si>
  <si>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</si>
  <si>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</si>
  <si>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</si>
  <si>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</si>
  <si>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</si>
  <si>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</si>
  <si>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</si>
  <si>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</si>
  <si>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</si>
  <si>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</si>
  <si>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</si>
  <si>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</si>
  <si>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</si>
  <si>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</si>
  <si>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</si>
  <si>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</si>
  <si>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</si>
  <si>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</si>
  <si>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</si>
  <si>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</si>
  <si>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</si>
  <si>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</si>
  <si>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</si>
  <si>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</si>
  <si>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</si>
  <si>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</si>
  <si>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</si>
  <si>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</si>
  <si>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</si>
  <si>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</si>
  <si>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</si>
  <si>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</si>
  <si>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</si>
  <si>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</si>
  <si>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</si>
  <si>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</si>
  <si>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</si>
  <si>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</si>
  <si>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</si>
  <si>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</si>
  <si>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</si>
  <si>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</si>
  <si>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</si>
  <si>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</si>
  <si>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</si>
  <si>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</si>
  <si>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</si>
  <si>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</si>
  <si>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</si>
  <si>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</si>
  <si>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</si>
  <si>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</si>
  <si>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</si>
  <si>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</si>
  <si>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</si>
  <si>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</si>
  <si>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</si>
  <si>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</si>
  <si>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</si>
  <si>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</si>
  <si>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</si>
  <si>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</si>
  <si>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</si>
  <si>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</si>
  <si>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</si>
  <si>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</si>
  <si>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</si>
  <si>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</si>
  <si>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</si>
  <si>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</si>
  <si>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</si>
  <si>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</si>
  <si>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</si>
  <si>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</si>
  <si>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</si>
  <si>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</si>
  <si>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</si>
  <si>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</si>
  <si>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</si>
  <si>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</si>
  <si>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</si>
  <si>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</si>
  <si>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</si>
  <si>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</si>
  <si>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</si>
  <si>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</si>
  <si>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</si>
  <si>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</si>
  <si>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</si>
  <si>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</si>
  <si>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</si>
  <si>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</si>
  <si>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</si>
  <si>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</si>
  <si>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</si>
  <si>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</si>
  <si>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</si>
  <si>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</si>
  <si>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</si>
  <si>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</si>
  <si>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</si>
  <si>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</si>
  <si>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</si>
  <si>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</si>
  <si>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</si>
  <si>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</si>
  <si>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</si>
  <si>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</si>
  <si>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</si>
  <si>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</si>
  <si>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</si>
  <si>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</si>
  <si>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</si>
  <si>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</si>
  <si>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</si>
  <si>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</si>
  <si>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</si>
  <si>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</si>
  <si>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</si>
  <si>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</si>
  <si>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</si>
  <si>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</si>
  <si>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</si>
  <si>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</si>
  <si>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</si>
  <si>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</si>
  <si>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</si>
  <si>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</si>
  <si>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</si>
  <si>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</si>
  <si>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</si>
  <si>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</si>
  <si>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</si>
  <si>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</si>
  <si>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</si>
  <si>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</si>
  <si>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</si>
  <si>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</si>
  <si>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</si>
  <si>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</si>
  <si>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</si>
  <si>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</si>
  <si>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</si>
  <si>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</si>
  <si>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</si>
  <si>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</si>
  <si>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</si>
  <si>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</si>
  <si>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</si>
  <si>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</si>
  <si>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</si>
  <si>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</si>
  <si>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</si>
  <si>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</si>
  <si>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</si>
  <si>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</si>
  <si>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</si>
  <si>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</si>
  <si>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</si>
  <si>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</si>
  <si>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</si>
  <si>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</si>
  <si>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</si>
  <si>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</si>
  <si>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</si>
  <si>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</si>
  <si>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</si>
  <si>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</si>
  <si>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</si>
  <si>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</si>
  <si>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</si>
  <si>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</si>
  <si>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</si>
  <si>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</si>
  <si>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</si>
  <si>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</si>
  <si>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</si>
  <si>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</si>
  <si>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</si>
  <si>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</si>
  <si>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</si>
  <si>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</si>
  <si>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</si>
  <si>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</si>
  <si>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</si>
  <si>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</si>
  <si>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</si>
  <si>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</si>
  <si>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</si>
  <si>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</si>
  <si>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</si>
  <si>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</si>
  <si>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</si>
  <si>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</si>
  <si>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</si>
  <si>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</si>
  <si>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</si>
  <si>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</si>
  <si>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</si>
  <si>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</si>
  <si>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</si>
  <si>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</si>
  <si>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</si>
  <si>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</si>
  <si>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</si>
  <si>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</si>
  <si>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</si>
  <si>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</si>
  <si>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</si>
  <si>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</si>
  <si>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</si>
  <si>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</si>
  <si>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</si>
  <si>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</si>
  <si>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</si>
  <si>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</si>
  <si>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</si>
  <si>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</si>
  <si>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</si>
  <si>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</si>
  <si>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</si>
  <si>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</si>
  <si>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</si>
  <si>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</si>
  <si>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</si>
  <si>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</si>
  <si>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</si>
  <si>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</si>
  <si>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</si>
  <si>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</si>
  <si>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</si>
  <si>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</si>
  <si>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</si>
  <si>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</si>
  <si>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</si>
  <si>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</si>
  <si>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</si>
  <si>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</si>
  <si>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</si>
  <si>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</si>
  <si>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</si>
  <si>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</si>
  <si>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</si>
  <si>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</si>
  <si>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</si>
  <si>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</si>
  <si>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</si>
  <si>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</si>
  <si>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</si>
  <si>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</si>
  <si>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</si>
  <si>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</si>
  <si>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</si>
  <si>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</si>
  <si>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</si>
  <si>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</si>
  <si>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</si>
  <si>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</si>
  <si>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</si>
  <si>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</si>
  <si>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</si>
  <si>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</si>
  <si>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</si>
  <si>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</si>
  <si>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</si>
  <si>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</si>
  <si>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</si>
  <si>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</si>
  <si>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</si>
  <si>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</si>
  <si>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</si>
  <si>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</si>
  <si>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</si>
  <si>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</si>
  <si>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</si>
  <si>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</si>
  <si>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</si>
  <si>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</si>
  <si>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</si>
  <si>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</si>
  <si>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</si>
  <si>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</si>
  <si>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</si>
  <si>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</si>
  <si>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</si>
  <si>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</si>
  <si>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</si>
  <si>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</si>
  <si>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</si>
  <si>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</si>
  <si>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</si>
  <si>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</si>
  <si>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</si>
  <si>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</si>
  <si>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</si>
  <si>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</si>
  <si>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</si>
  <si>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</si>
  <si>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</si>
  <si>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</si>
  <si>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</si>
  <si>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</si>
  <si>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</si>
  <si>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</si>
  <si>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</si>
  <si>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</si>
  <si>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</si>
  <si>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</si>
  <si>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</si>
  <si>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</si>
  <si>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</si>
  <si>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</si>
  <si>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</si>
  <si>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</si>
  <si>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</si>
  <si>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</si>
  <si>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</si>
  <si>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</si>
  <si>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</si>
  <si>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</si>
  <si>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</si>
  <si>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</si>
  <si>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</si>
  <si>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</si>
  <si>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</si>
  <si>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</si>
  <si>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</si>
  <si>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</si>
  <si>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</si>
  <si>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</si>
  <si>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</si>
  <si>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</si>
  <si>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</si>
  <si>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</si>
  <si>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</si>
  <si>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</si>
  <si>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</si>
  <si>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</si>
  <si>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</si>
  <si>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</si>
  <si>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</si>
  <si>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</si>
  <si>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</si>
  <si>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</si>
  <si>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</si>
  <si>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</si>
  <si>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</si>
  <si>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</si>
  <si>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</si>
  <si>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</si>
  <si>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</si>
  <si>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</si>
  <si>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</si>
  <si>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</si>
  <si>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</si>
  <si>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</si>
  <si>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</si>
  <si>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</si>
  <si>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</si>
  <si>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</si>
  <si>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</si>
  <si>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</si>
  <si>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</si>
  <si>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</si>
  <si>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</si>
  <si>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</si>
  <si>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</si>
  <si>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</si>
  <si>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</si>
  <si>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</si>
  <si>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</si>
  <si>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</si>
  <si>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</si>
  <si>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</si>
  <si>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</si>
  <si>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</si>
  <si>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</si>
  <si>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</si>
  <si>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</si>
  <si>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</si>
  <si>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</si>
  <si>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</si>
  <si>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</si>
  <si>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</si>
  <si>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</si>
  <si>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</si>
  <si>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</si>
  <si>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</si>
  <si>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</si>
  <si>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</si>
  <si>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</si>
  <si>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</si>
  <si>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</si>
  <si>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</si>
  <si>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</si>
  <si>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</si>
  <si>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</si>
  <si>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</si>
  <si>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</si>
  <si>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</si>
  <si>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</si>
  <si>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</si>
  <si>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</si>
  <si>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</si>
  <si>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</si>
  <si>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</si>
  <si>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</si>
  <si>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</si>
  <si>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</si>
  <si>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</si>
  <si>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</si>
  <si>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</si>
  <si>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</si>
  <si>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</si>
  <si>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</si>
  <si>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</si>
  <si>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</si>
  <si>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</si>
  <si>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</si>
  <si>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</si>
  <si>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</si>
  <si>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</si>
  <si>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</si>
  <si>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</si>
  <si>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</si>
  <si>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</si>
  <si>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</si>
  <si>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</si>
  <si>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</si>
  <si>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</si>
  <si>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</si>
  <si>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</si>
  <si>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</si>
  <si>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</si>
  <si>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</si>
  <si>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</si>
  <si>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</si>
  <si>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</si>
  <si>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</si>
  <si>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</si>
  <si>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</si>
  <si>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</si>
  <si>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</si>
  <si>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</si>
  <si>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</si>
  <si>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</si>
  <si>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</si>
  <si>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</si>
  <si>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</si>
  <si>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</si>
  <si>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</si>
  <si>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</si>
  <si>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</si>
  <si>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</si>
  <si>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</si>
  <si>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</si>
  <si>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</si>
  <si>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</si>
  <si>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</si>
  <si>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</si>
  <si>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</si>
  <si>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</si>
  <si>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</si>
  <si>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</si>
  <si>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</si>
  <si>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</si>
  <si>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</si>
  <si>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</si>
  <si>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</si>
  <si>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</si>
  <si>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</si>
  <si>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</si>
  <si>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</si>
  <si>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</si>
  <si>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</si>
  <si>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</si>
  <si>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</si>
  <si>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</si>
  <si>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</si>
  <si>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</si>
  <si>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</si>
  <si>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</si>
  <si>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</si>
  <si>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</si>
  <si>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</si>
  <si>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</si>
  <si>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</si>
  <si>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</si>
  <si>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</si>
  <si>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</si>
  <si>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</si>
  <si>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</si>
  <si>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</si>
  <si>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</si>
  <si>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</si>
  <si>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</si>
  <si>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</si>
  <si>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</si>
  <si>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</si>
  <si>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</si>
  <si>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</si>
  <si>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</si>
  <si>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</si>
  <si>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</si>
  <si>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</si>
  <si>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</si>
  <si>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</si>
  <si>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</si>
  <si>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</si>
  <si>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</si>
  <si>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</si>
  <si>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</si>
  <si>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</si>
  <si>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</si>
  <si>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</si>
  <si>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</si>
  <si>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</si>
  <si>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</si>
  <si>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</si>
  <si>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</si>
  <si>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</si>
  <si>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</si>
  <si>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</si>
  <si>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</si>
  <si>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</si>
  <si>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</si>
  <si>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</si>
  <si>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</si>
  <si>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</si>
  <si>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</si>
  <si>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</si>
  <si>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</si>
  <si>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</si>
  <si>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</si>
  <si>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</si>
  <si>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</si>
  <si>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</si>
  <si>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</si>
  <si>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</si>
  <si>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</si>
  <si>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</si>
  <si>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</si>
  <si>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</si>
  <si>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</si>
  <si>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</si>
  <si>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</si>
  <si>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</si>
  <si>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</si>
  <si>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</si>
  <si>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</si>
  <si>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</si>
  <si>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</si>
  <si>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</si>
  <si>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</si>
  <si>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</si>
  <si>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</si>
  <si>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</si>
  <si>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</si>
  <si>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</si>
  <si>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</si>
  <si>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</si>
  <si>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</si>
  <si>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</si>
  <si>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</si>
  <si>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</si>
  <si>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</si>
  <si>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</si>
  <si>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</si>
  <si>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</si>
  <si>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</si>
  <si>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</si>
  <si>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</si>
  <si>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</si>
  <si>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</si>
  <si>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</si>
  <si>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</si>
  <si>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</si>
  <si>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</si>
  <si>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</si>
  <si>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</si>
  <si>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</si>
  <si>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</si>
  <si>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</si>
  <si>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</si>
  <si>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</si>
  <si>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</si>
  <si>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</si>
  <si>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</si>
  <si>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</si>
  <si>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</si>
  <si>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</si>
  <si>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</si>
  <si>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</si>
  <si>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</si>
  <si>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</si>
  <si>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</si>
  <si>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</si>
  <si>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</si>
  <si>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</si>
  <si>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</si>
  <si>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</si>
  <si>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</si>
  <si>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</si>
  <si>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</si>
  <si>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</si>
  <si>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</si>
  <si>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</si>
  <si>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</si>
  <si>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</si>
  <si>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</si>
  <si>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</si>
  <si>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</si>
  <si>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</si>
  <si>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</si>
  <si>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</si>
  <si>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</si>
  <si>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</si>
  <si>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</si>
  <si>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</si>
  <si>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</si>
  <si>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</si>
  <si>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</si>
  <si>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</si>
  <si>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</si>
  <si>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</si>
  <si>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</si>
  <si>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</si>
  <si>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</si>
  <si>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</si>
  <si>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</si>
  <si>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</si>
  <si>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</si>
  <si>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</si>
  <si>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</si>
  <si>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</si>
  <si>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</si>
  <si>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</si>
  <si>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</si>
  <si>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</si>
  <si>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</si>
  <si>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</si>
  <si>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</si>
  <si>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</si>
  <si>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</si>
  <si>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</si>
  <si>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</si>
  <si>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</si>
  <si>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</si>
  <si>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</si>
  <si>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</si>
  <si>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</si>
  <si>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</si>
  <si>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</si>
  <si>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</si>
  <si>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</si>
  <si>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</si>
  <si>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</si>
  <si>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</si>
  <si>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</si>
  <si>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</si>
  <si>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</si>
  <si>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</si>
  <si>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</si>
  <si>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</si>
  <si>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</si>
  <si>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</si>
  <si>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</si>
  <si>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</si>
  <si>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</si>
  <si>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</si>
  <si>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</si>
  <si>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</si>
  <si>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</si>
  <si>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</si>
  <si>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</si>
  <si>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</si>
  <si>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</si>
  <si>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</si>
  <si>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</si>
  <si>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</si>
  <si>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</si>
  <si>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</si>
  <si>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</si>
  <si>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</si>
  <si>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</si>
  <si>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</si>
  <si>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</si>
  <si>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</si>
  <si>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</si>
  <si>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</si>
  <si>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</si>
  <si>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</si>
  <si>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</si>
  <si>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</si>
  <si>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</si>
  <si>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</si>
  <si>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</si>
  <si>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</si>
  <si>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</si>
  <si>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</si>
  <si>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</si>
  <si>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</si>
  <si>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</si>
  <si>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</si>
  <si>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</si>
  <si>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</si>
  <si>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</si>
  <si>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</si>
  <si>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</si>
  <si>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</si>
  <si>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</si>
  <si>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</si>
  <si>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</si>
  <si>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</si>
  <si>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</si>
  <si>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</si>
  <si>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</si>
  <si>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</si>
  <si>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</si>
  <si>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</si>
  <si>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</si>
  <si>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</si>
  <si>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</si>
  <si>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</si>
  <si>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</si>
  <si>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</si>
  <si>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</si>
  <si>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</si>
  <si>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</si>
  <si>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</si>
  <si>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</si>
  <si>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</si>
  <si>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</si>
  <si>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</si>
  <si>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</si>
  <si>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</si>
  <si>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</si>
  <si>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</si>
  <si>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</si>
  <si>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</si>
  <si>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</si>
  <si>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</si>
  <si>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</si>
  <si>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</si>
  <si>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</si>
  <si>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</si>
  <si>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</si>
  <si>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</si>
  <si>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</si>
  <si>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</si>
  <si>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</si>
  <si>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</si>
  <si>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</si>
  <si>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</si>
  <si>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</si>
  <si>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</si>
  <si>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</si>
  <si>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</si>
  <si>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</si>
  <si>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</si>
  <si>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</si>
  <si>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</si>
  <si>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</si>
  <si>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</si>
  <si>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</si>
  <si>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</si>
  <si>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</si>
  <si>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</si>
  <si>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</si>
  <si>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</si>
  <si>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</si>
  <si>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</si>
  <si>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</si>
  <si>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</si>
  <si>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</si>
  <si>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</si>
  <si>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</si>
  <si>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</si>
  <si>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</si>
  <si>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</si>
  <si>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</si>
  <si>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</si>
  <si>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</si>
  <si>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</si>
  <si>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</si>
  <si>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</si>
  <si>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</si>
  <si>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</si>
  <si>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</si>
  <si>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</si>
  <si>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</si>
  <si>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</si>
  <si>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</si>
  <si>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</si>
  <si>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</si>
  <si>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</si>
  <si>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</si>
  <si>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</si>
  <si>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</si>
  <si>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</si>
  <si>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</si>
  <si>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</si>
  <si>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</si>
  <si>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</si>
  <si>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</si>
  <si>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</si>
  <si>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</si>
  <si>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</si>
  <si>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</si>
  <si>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</si>
  <si>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</si>
  <si>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</si>
  <si>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</si>
  <si>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</si>
  <si>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</si>
  <si>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</si>
  <si>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</si>
  <si>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</si>
  <si>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</si>
  <si>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</si>
  <si>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</si>
  <si>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</si>
  <si>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</si>
  <si>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</si>
  <si>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</si>
  <si>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</si>
  <si>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</si>
  <si>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</si>
  <si>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</si>
  <si>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</si>
  <si>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</si>
  <si>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</si>
  <si>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</si>
  <si>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</si>
  <si>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</si>
  <si>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</si>
  <si>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</si>
  <si>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</si>
  <si>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</si>
  <si>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</si>
  <si>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</si>
  <si>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</si>
  <si>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</si>
  <si>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</si>
  <si>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</si>
  <si>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</si>
  <si>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</si>
  <si>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</si>
  <si>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</si>
  <si>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</si>
  <si>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</si>
  <si>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</si>
  <si>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</si>
  <si>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</si>
  <si>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</si>
  <si>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</si>
  <si>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</si>
  <si>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</si>
  <si>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</si>
  <si>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</si>
  <si>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</si>
  <si>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</si>
  <si>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</si>
  <si>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</si>
  <si>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</si>
  <si>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</si>
  <si>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</si>
  <si>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</si>
  <si>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</si>
  <si>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</si>
  <si>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</si>
  <si>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</si>
  <si>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</si>
  <si>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</si>
  <si>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</si>
  <si>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</si>
  <si>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</si>
  <si>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</si>
  <si>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</si>
  <si>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</si>
  <si>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</si>
  <si>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</si>
  <si>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</si>
  <si>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</si>
  <si>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</si>
  <si>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</si>
  <si>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</si>
  <si>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</si>
  <si>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</si>
  <si>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</si>
  <si>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</si>
  <si>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</si>
  <si>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</si>
  <si>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</si>
  <si>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</si>
  <si>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</si>
  <si>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</si>
  <si>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</si>
  <si>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</si>
  <si>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</si>
  <si>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</si>
  <si>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</si>
  <si>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</si>
  <si>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</si>
  <si>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</si>
  <si>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</si>
  <si>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</si>
  <si>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</si>
  <si>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</si>
  <si>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</si>
  <si>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</si>
  <si>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</si>
  <si>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</si>
  <si>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</si>
  <si>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</si>
  <si>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</si>
  <si>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</si>
  <si>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</si>
  <si>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</si>
  <si>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</si>
  <si>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</si>
  <si>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</si>
  <si>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</si>
  <si>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</si>
  <si>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</si>
  <si>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</si>
  <si>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</si>
  <si>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</si>
  <si>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</si>
  <si>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</si>
  <si>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</si>
  <si>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</si>
  <si>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</si>
  <si>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</si>
  <si>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</si>
  <si>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</si>
  <si>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</si>
  <si>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</si>
  <si>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</si>
  <si>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</si>
  <si>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</si>
  <si>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</si>
  <si>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</si>
  <si>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</si>
  <si>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</si>
  <si>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</si>
  <si>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</si>
  <si>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</si>
  <si>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</si>
  <si>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</si>
  <si>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</si>
  <si>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</si>
  <si>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</si>
  <si>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</si>
  <si>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</si>
  <si>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</si>
  <si>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</si>
  <si>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</si>
  <si>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</si>
  <si>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</si>
  <si>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</si>
  <si>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</si>
  <si>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</si>
  <si>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</si>
  <si>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</si>
  <si>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</si>
  <si>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</si>
  <si>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</si>
  <si>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</si>
  <si>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</si>
  <si>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</si>
  <si>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</si>
  <si>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</si>
  <si>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</si>
  <si>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</si>
  <si>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</si>
  <si>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</si>
  <si>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</si>
  <si>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</si>
  <si>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</si>
  <si>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</si>
  <si>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</si>
  <si>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</si>
  <si>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</si>
  <si>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</si>
  <si>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</si>
  <si>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</si>
  <si>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</si>
  <si>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</si>
  <si>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</si>
  <si>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</si>
  <si>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</si>
  <si>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</si>
  <si>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</si>
  <si>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</si>
  <si>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</si>
  <si>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</si>
  <si>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</si>
  <si>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</si>
  <si>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</si>
  <si>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</si>
  <si>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</si>
  <si>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</si>
  <si>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</si>
  <si>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</si>
  <si>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</si>
  <si>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</si>
  <si>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</si>
  <si>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</si>
  <si>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</si>
  <si>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</si>
  <si>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</si>
  <si>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</si>
  <si>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</si>
  <si>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</si>
  <si>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</si>
  <si>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</si>
  <si>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</si>
  <si>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</si>
  <si>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</si>
  <si>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</si>
  <si>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</si>
  <si>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</si>
  <si>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</si>
  <si>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</si>
  <si>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</si>
  <si>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</si>
  <si>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</si>
  <si>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</si>
  <si>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</si>
  <si>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</si>
  <si>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</si>
  <si>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</si>
  <si>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</si>
  <si>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</si>
  <si>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</si>
  <si>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</si>
  <si>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</si>
  <si>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</si>
  <si>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</si>
  <si>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</si>
  <si>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</si>
  <si>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</si>
  <si>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</si>
  <si>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</si>
  <si>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</si>
  <si>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</si>
  <si>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</si>
  <si>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</si>
  <si>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</si>
  <si>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</si>
  <si>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</si>
  <si>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</si>
  <si>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</si>
  <si>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</si>
  <si>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</si>
  <si>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</si>
  <si>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</si>
  <si>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</si>
  <si>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</si>
  <si>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</si>
  <si>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</si>
  <si>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</si>
  <si>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</si>
  <si>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</si>
  <si>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</si>
  <si>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</si>
  <si>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</si>
  <si>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</si>
  <si>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</si>
  <si>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</si>
  <si>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</si>
  <si>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</si>
  <si>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</si>
  <si>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</si>
  <si>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</si>
  <si>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</si>
  <si>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</si>
  <si>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</si>
  <si>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</si>
  <si>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</si>
  <si>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</si>
  <si>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</si>
  <si>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</si>
  <si>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</si>
  <si>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</si>
  <si>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</si>
  <si>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</si>
  <si>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</si>
  <si>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</si>
  <si>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</si>
  <si>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</si>
  <si>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</si>
  <si>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</si>
  <si>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</si>
  <si>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</si>
  <si>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</si>
  <si>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</si>
  <si>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</si>
  <si>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</si>
  <si>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</si>
  <si>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</si>
  <si>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</si>
  <si>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</si>
  <si>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</si>
  <si>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</si>
  <si>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</si>
  <si>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</si>
  <si>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</si>
  <si>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</si>
  <si>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</si>
  <si>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</si>
  <si>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</si>
  <si>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</si>
  <si>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</si>
  <si>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</si>
  <si>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</si>
  <si>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</si>
  <si>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</si>
  <si>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</si>
  <si>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</si>
  <si>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</si>
  <si>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</si>
  <si>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</si>
  <si>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</si>
  <si>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</si>
  <si>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</si>
  <si>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</si>
  <si>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</si>
  <si>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</si>
  <si>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</si>
  <si>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</si>
  <si>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</si>
  <si>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</si>
  <si>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</si>
  <si>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</si>
  <si>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</si>
  <si>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</si>
  <si>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</si>
  <si>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</si>
  <si>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</si>
  <si>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</si>
  <si>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</si>
  <si>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</si>
  <si>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</si>
  <si>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</si>
  <si>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</si>
  <si>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</si>
  <si>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</si>
  <si>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</si>
  <si>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</si>
  <si>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</si>
  <si>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</si>
  <si>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</si>
  <si>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</si>
  <si>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</si>
  <si>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</si>
  <si>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</si>
  <si>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</si>
  <si>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</si>
  <si>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</si>
  <si>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</si>
  <si>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</si>
  <si>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</si>
  <si>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</si>
  <si>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</si>
  <si>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</si>
  <si>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</si>
  <si>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</si>
  <si>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</si>
  <si>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</si>
  <si>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</si>
  <si>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</si>
  <si>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</si>
  <si>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</si>
  <si>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</si>
  <si>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</si>
  <si>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</si>
  <si>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</si>
  <si>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</si>
  <si>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</si>
  <si>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</si>
  <si>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</si>
  <si>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</si>
  <si>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</si>
  <si>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</si>
  <si>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</si>
  <si>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</si>
  <si>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</si>
  <si>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</si>
  <si>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</si>
  <si>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</si>
  <si>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</si>
  <si>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</si>
  <si>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</si>
  <si>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</si>
  <si>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</si>
  <si>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</si>
  <si>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</si>
  <si>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</si>
  <si>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</si>
  <si>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</si>
  <si>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</si>
  <si>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</si>
  <si>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</si>
  <si>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</si>
  <si>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</si>
  <si>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</si>
  <si>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</si>
  <si>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</si>
  <si>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</si>
  <si>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</si>
  <si>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</si>
  <si>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</si>
  <si>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</si>
  <si>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</si>
  <si>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</si>
  <si>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</si>
  <si>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</si>
  <si>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</si>
  <si>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</si>
  <si>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</si>
  <si>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</si>
  <si>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</si>
  <si>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</si>
  <si>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</si>
  <si>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</si>
  <si>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</si>
  <si>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</si>
  <si>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</si>
  <si>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</si>
  <si>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</si>
  <si>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</si>
  <si>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</si>
  <si>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</si>
  <si>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</si>
  <si>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</si>
  <si>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</si>
  <si>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</si>
  <si>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</si>
  <si>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</si>
  <si>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</si>
  <si>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</si>
  <si>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</si>
  <si>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</si>
  <si>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</si>
  <si>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</si>
  <si>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</si>
  <si>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</si>
  <si>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</si>
  <si>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</si>
  <si>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</si>
  <si>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</si>
  <si>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</si>
  <si>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</si>
  <si>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</si>
  <si>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</si>
  <si>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</si>
  <si>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</si>
  <si>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</si>
  <si>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</si>
  <si>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</si>
  <si>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</si>
  <si>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</si>
  <si>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</si>
  <si>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</si>
  <si>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</si>
  <si>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</si>
  <si>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</si>
  <si>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</si>
  <si>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</si>
  <si>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</si>
  <si>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</si>
  <si>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</si>
  <si>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</si>
  <si>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</si>
  <si>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</si>
  <si>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</si>
  <si>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</si>
  <si>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</si>
  <si>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</si>
  <si>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</si>
  <si>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</si>
  <si>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</si>
  <si>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</si>
  <si>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</si>
  <si>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</si>
  <si>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</si>
  <si>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</si>
  <si>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</si>
  <si>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</si>
  <si>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</si>
  <si>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</si>
  <si>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</si>
  <si>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</si>
  <si>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</si>
  <si>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</si>
  <si>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</si>
  <si>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</si>
  <si>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</si>
  <si>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</si>
  <si>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</si>
  <si>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</si>
  <si>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</si>
  <si>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</si>
  <si>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</si>
  <si>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</si>
  <si>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</si>
  <si>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</si>
  <si>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</si>
  <si>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</si>
  <si>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</si>
  <si>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</si>
  <si>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</si>
  <si>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</si>
  <si>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</si>
  <si>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</si>
  <si>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</si>
  <si>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</si>
  <si>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</si>
  <si>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</si>
  <si>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</si>
  <si>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</si>
  <si>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</si>
  <si>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</si>
  <si>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</si>
  <si>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</si>
  <si>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</si>
  <si>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</si>
  <si>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</si>
  <si>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</si>
  <si>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</si>
  <si>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</si>
  <si>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</si>
  <si>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</si>
  <si>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</si>
  <si>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</si>
  <si>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</si>
  <si>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</si>
  <si>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</si>
  <si>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</si>
  <si>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</si>
  <si>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</si>
  <si>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</si>
  <si>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</si>
  <si>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</si>
  <si>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</si>
  <si>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</si>
  <si>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</si>
  <si>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</si>
  <si>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</si>
  <si>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</si>
  <si>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</si>
  <si>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</si>
  <si>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</si>
  <si>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</si>
  <si>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</si>
  <si>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</si>
  <si>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</si>
  <si>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</si>
  <si>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</si>
  <si>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</si>
  <si>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</si>
  <si>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</si>
  <si>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</si>
  <si>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</si>
  <si>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</si>
  <si>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</si>
  <si>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</si>
  <si>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</si>
  <si>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</si>
  <si>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</si>
  <si>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</si>
  <si>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</si>
  <si>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</si>
  <si>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</si>
  <si>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</si>
  <si>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</si>
  <si>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</si>
  <si>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</si>
  <si>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</si>
  <si>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</si>
  <si>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</si>
  <si>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</si>
  <si>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</si>
  <si>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</si>
  <si>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</si>
  <si>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</si>
  <si>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</si>
  <si>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</si>
  <si>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</si>
  <si>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</si>
  <si>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</si>
  <si>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</si>
  <si>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</si>
  <si>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</si>
  <si>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</si>
  <si>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</si>
  <si>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</si>
  <si>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</si>
  <si>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</si>
  <si>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</si>
  <si>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</si>
  <si>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</si>
  <si>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</si>
  <si>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</si>
  <si>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</si>
  <si>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</si>
  <si>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</si>
  <si>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</si>
  <si>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</si>
  <si>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</si>
  <si>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</si>
  <si>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</si>
  <si>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</si>
  <si>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</si>
  <si>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</si>
  <si>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</si>
  <si>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</si>
  <si>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</si>
  <si>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</si>
  <si>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</si>
  <si>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</si>
  <si>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</si>
  <si>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</si>
  <si>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</si>
  <si>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</si>
  <si>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</si>
  <si>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</si>
  <si>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</si>
  <si>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</si>
  <si>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</si>
  <si>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</si>
  <si>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</si>
  <si>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</si>
  <si>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</si>
  <si>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</si>
  <si>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</si>
  <si>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</si>
  <si>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</si>
  <si>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</si>
  <si>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</si>
  <si>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</si>
  <si>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</si>
  <si>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</si>
  <si>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</si>
  <si>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</si>
  <si>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</si>
  <si>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</si>
  <si>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</si>
  <si>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</si>
  <si>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</si>
  <si>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</si>
  <si>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</si>
  <si>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</si>
  <si>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</si>
  <si>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</si>
  <si>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</si>
  <si>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</si>
  <si>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</si>
  <si>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</si>
  <si>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</si>
  <si>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</si>
  <si>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</si>
  <si>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</si>
  <si>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</si>
  <si>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</si>
  <si>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</si>
  <si>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</si>
  <si>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</si>
  <si>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</si>
  <si>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</si>
  <si>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</si>
  <si>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</si>
  <si>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</si>
  <si>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</si>
  <si>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</si>
  <si>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</si>
  <si>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</si>
  <si>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</si>
  <si>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</si>
  <si>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</si>
  <si>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</si>
  <si>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</si>
  <si>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</si>
  <si>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</si>
  <si>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</si>
  <si>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</si>
  <si>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</si>
  <si>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</si>
  <si>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</si>
  <si>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</si>
  <si>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</si>
  <si>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</si>
  <si>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</si>
  <si>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</si>
  <si>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</si>
  <si>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</si>
  <si>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</si>
  <si>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</si>
  <si>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</si>
  <si>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</si>
  <si>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</si>
  <si>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</si>
  <si>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</si>
  <si>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</si>
  <si>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</si>
  <si>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</si>
  <si>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</si>
  <si>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</si>
  <si>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</si>
  <si>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</si>
  <si>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</si>
  <si>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</si>
  <si>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</si>
  <si>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</si>
  <si>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</si>
  <si>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</si>
  <si>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</si>
  <si>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</si>
  <si>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</si>
  <si>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</si>
  <si>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</si>
  <si>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</si>
  <si>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</si>
  <si>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</si>
  <si>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</si>
  <si>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</si>
  <si>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</si>
  <si>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</si>
  <si>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</si>
  <si>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</si>
  <si>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</si>
  <si>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</si>
  <si>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</si>
  <si>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</si>
  <si>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</si>
  <si>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</si>
  <si>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</si>
  <si>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</si>
  <si>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</si>
  <si>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</si>
  <si>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</si>
  <si>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</si>
  <si>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</si>
  <si>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</si>
  <si>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</si>
  <si>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</si>
  <si>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</si>
  <si>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</si>
  <si>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</si>
  <si>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</si>
  <si>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</si>
  <si>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</si>
  <si>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</si>
  <si>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</si>
  <si>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</si>
  <si>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</si>
  <si>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</si>
  <si>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</si>
  <si>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</si>
  <si>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</si>
  <si>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</si>
  <si>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</si>
  <si>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</si>
  <si>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</si>
  <si>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</si>
  <si>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</si>
  <si>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</si>
  <si>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</si>
  <si>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</si>
  <si>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</si>
  <si>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</si>
  <si>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</si>
  <si>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</si>
  <si>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</si>
  <si>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</si>
  <si>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</si>
  <si>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</si>
  <si>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</si>
  <si>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</si>
  <si>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</si>
  <si>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</si>
  <si>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</si>
  <si>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</si>
  <si>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</si>
  <si>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</si>
  <si>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</si>
  <si>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</si>
  <si>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</si>
  <si>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</si>
  <si>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</si>
  <si>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</si>
  <si>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</si>
  <si>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</si>
  <si>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</si>
  <si>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</si>
  <si>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</si>
  <si>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</si>
  <si>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</si>
  <si>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</si>
  <si>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</si>
  <si>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</si>
  <si>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</si>
  <si>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</si>
  <si>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</si>
  <si>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</si>
  <si>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</si>
  <si>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</si>
  <si>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</si>
  <si>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</si>
  <si>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</si>
  <si>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</si>
  <si>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</si>
  <si>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</si>
  <si>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</si>
  <si>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</si>
  <si>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</si>
  <si>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</si>
  <si>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</si>
  <si>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</si>
  <si>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</si>
  <si>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</si>
  <si>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</si>
  <si>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</si>
  <si>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</si>
  <si>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</si>
  <si>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</si>
  <si>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</si>
  <si>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</si>
  <si>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</si>
  <si>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</si>
  <si>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</si>
  <si>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</si>
  <si>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</si>
  <si>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</si>
  <si>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</si>
  <si>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</si>
  <si>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</si>
  <si>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</si>
  <si>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</si>
  <si>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</si>
  <si>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</si>
  <si>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</si>
  <si>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</si>
  <si>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</si>
  <si>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</si>
  <si>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</si>
  <si>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</si>
  <si>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</si>
  <si>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</si>
  <si>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</si>
  <si>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</si>
  <si>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</si>
  <si>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</si>
  <si>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</si>
  <si>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</si>
  <si>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</si>
  <si>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</si>
  <si>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</si>
  <si>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</si>
  <si>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</si>
  <si>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</si>
  <si>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</si>
  <si>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</si>
  <si>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</si>
  <si>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</si>
  <si>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</si>
  <si>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</si>
  <si>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</si>
  <si>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</si>
  <si>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</si>
  <si>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</si>
  <si>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</si>
  <si>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</si>
  <si>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</si>
  <si>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</si>
  <si>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</si>
  <si>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</si>
  <si>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</si>
  <si>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</si>
  <si>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</si>
  <si>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</si>
  <si>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</si>
  <si>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</si>
  <si>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</si>
  <si>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</si>
  <si>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</si>
  <si>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</si>
  <si>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</si>
  <si>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</si>
  <si>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</si>
  <si>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</si>
  <si>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</si>
  <si>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</si>
  <si>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</si>
  <si>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</si>
  <si>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</si>
  <si>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</si>
  <si>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</si>
  <si>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</si>
  <si>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</si>
  <si>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</si>
  <si>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</si>
  <si>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</si>
  <si>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</si>
  <si>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</si>
  <si>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</si>
  <si>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</si>
  <si>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</si>
  <si>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</si>
  <si>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</si>
  <si>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</si>
  <si>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</si>
  <si>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</si>
  <si>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</si>
  <si>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</si>
  <si>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</si>
  <si>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</si>
  <si>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</si>
  <si>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</si>
  <si>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</si>
  <si>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</si>
  <si>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</si>
  <si>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</si>
  <si>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</si>
  <si>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</si>
  <si>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</si>
  <si>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</si>
  <si>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</si>
  <si>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</si>
  <si>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</si>
  <si>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</si>
  <si>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</si>
  <si>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</si>
  <si>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</si>
  <si>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</si>
  <si>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</si>
  <si>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</si>
  <si>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</si>
  <si>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</si>
  <si>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</si>
  <si>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</si>
  <si>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</si>
  <si>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</si>
  <si>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</si>
  <si>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</si>
  <si>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</si>
  <si>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</si>
  <si>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</si>
  <si>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</si>
  <si>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</si>
  <si>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</si>
  <si>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</si>
  <si>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</si>
  <si>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</si>
  <si>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</si>
  <si>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</si>
  <si>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</si>
  <si>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</si>
  <si>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</si>
  <si>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</si>
  <si>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</si>
  <si>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</si>
  <si>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</si>
  <si>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</si>
  <si>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</si>
  <si>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</si>
  <si>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</si>
  <si>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</si>
  <si>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</si>
  <si>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</si>
  <si>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</si>
  <si>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</si>
  <si>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</si>
  <si>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</si>
  <si>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</si>
  <si>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</si>
  <si>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</si>
  <si>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</si>
  <si>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</si>
  <si>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</si>
  <si>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</si>
  <si>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</si>
  <si>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</si>
  <si>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</si>
  <si>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</si>
  <si>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</si>
  <si>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</si>
  <si>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</si>
  <si>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</si>
  <si>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</si>
  <si>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</si>
  <si>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</si>
  <si>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</si>
  <si>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</si>
  <si>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</si>
  <si>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</si>
  <si>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</si>
  <si>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</si>
  <si>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</si>
  <si>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</si>
  <si>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</si>
  <si>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</si>
  <si>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</si>
  <si>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</si>
  <si>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</si>
  <si>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</si>
  <si>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</si>
  <si>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</si>
  <si>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</si>
  <si>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</si>
  <si>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</si>
  <si>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</si>
  <si>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</si>
  <si>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</si>
  <si>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</si>
  <si>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</si>
  <si>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</si>
  <si>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</si>
  <si>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</si>
  <si>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</si>
  <si>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</si>
  <si>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</si>
  <si>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</si>
  <si>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</si>
  <si>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</si>
  <si>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</si>
  <si>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</si>
  <si>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</si>
  <si>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</si>
  <si>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</si>
  <si>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</si>
  <si>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</si>
  <si>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</si>
  <si>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</si>
  <si>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</si>
  <si>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</si>
  <si>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</si>
  <si>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</si>
  <si>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</si>
  <si>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</si>
  <si>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</si>
  <si>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</si>
  <si>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</si>
  <si>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</si>
  <si>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</si>
  <si>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</si>
  <si>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</si>
  <si>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</si>
  <si>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</si>
  <si>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</si>
  <si>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</si>
  <si>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</si>
  <si>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</si>
  <si>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</si>
  <si>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</si>
  <si>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</si>
  <si>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</si>
  <si>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</si>
  <si>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</si>
  <si>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</si>
  <si>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</si>
  <si>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</si>
  <si>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</si>
  <si>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</si>
  <si>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</si>
  <si>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</si>
  <si>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</si>
  <si>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</si>
  <si>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</si>
  <si>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</si>
  <si>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</si>
  <si>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</si>
  <si>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</si>
  <si>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</si>
  <si>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</si>
  <si>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</si>
  <si>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</si>
  <si>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</si>
  <si>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</si>
  <si>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</si>
  <si>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</si>
  <si>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</si>
  <si>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</si>
  <si>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</si>
  <si>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</si>
  <si>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</si>
  <si>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</si>
  <si>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</si>
  <si>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</si>
  <si>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</si>
  <si>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</si>
  <si>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</si>
  <si>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</si>
  <si>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</si>
  <si>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</si>
  <si>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</si>
  <si>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</si>
  <si>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</si>
  <si>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</si>
  <si>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</si>
  <si>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</si>
  <si>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</si>
  <si>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</si>
  <si>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</si>
  <si>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</si>
  <si>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</si>
  <si>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</si>
  <si>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</si>
  <si>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</si>
  <si>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</si>
  <si>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</si>
  <si>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</si>
  <si>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</si>
  <si>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</si>
  <si>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</si>
  <si>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</si>
  <si>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</si>
  <si>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</si>
  <si>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</si>
  <si>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</si>
  <si>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</si>
  <si>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</si>
  <si>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</si>
  <si>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</si>
  <si>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</si>
  <si>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</si>
  <si>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</si>
  <si>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</si>
  <si>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</si>
  <si>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</si>
  <si>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</si>
  <si>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</si>
  <si>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</si>
  <si>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</si>
  <si>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</si>
  <si>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</si>
  <si>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</si>
  <si>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</si>
  <si>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</si>
  <si>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</si>
  <si>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</si>
  <si>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</si>
  <si>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</si>
  <si>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</si>
  <si>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</si>
  <si>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</si>
  <si>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</si>
  <si>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</si>
  <si>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</si>
  <si>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</si>
  <si>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</si>
  <si>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</si>
  <si>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</si>
  <si>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</si>
  <si>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</si>
  <si>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</si>
  <si>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</si>
  <si>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</si>
  <si>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</si>
  <si>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</si>
  <si>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</si>
  <si>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</si>
  <si>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</si>
  <si>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</si>
  <si>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</si>
  <si>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</si>
  <si>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</si>
  <si>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</si>
  <si>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</si>
  <si>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</si>
  <si>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</si>
  <si>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</si>
  <si>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</si>
  <si>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</si>
  <si>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</si>
  <si>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</si>
  <si>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</si>
  <si>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</si>
  <si>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</si>
  <si>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</si>
  <si>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</si>
  <si>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</si>
  <si>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</si>
  <si>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</si>
  <si>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</si>
  <si>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</si>
  <si>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</si>
  <si>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</si>
  <si>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</si>
  <si>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</si>
  <si>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</si>
  <si>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</si>
  <si>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</si>
  <si>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</si>
  <si>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</si>
  <si>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</si>
  <si>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</si>
  <si>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</si>
  <si>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</si>
  <si>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</si>
  <si>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</si>
  <si>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</si>
  <si>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</si>
  <si>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</si>
  <si>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</si>
  <si>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</si>
  <si>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</si>
  <si>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</si>
  <si>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</si>
  <si>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</si>
  <si>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</si>
  <si>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</si>
  <si>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</si>
  <si>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</si>
  <si>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</si>
  <si>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</si>
  <si>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</si>
  <si>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</si>
  <si>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</si>
  <si>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</si>
  <si>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</si>
  <si>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</si>
  <si>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</si>
  <si>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</si>
  <si>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</si>
  <si>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</si>
  <si>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</si>
  <si>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</si>
  <si>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</si>
  <si>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</si>
  <si>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</si>
  <si>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</si>
  <si>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</si>
  <si>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</si>
  <si>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</si>
  <si>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</si>
  <si>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</si>
  <si>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</si>
  <si>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</si>
  <si>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</si>
  <si>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</si>
  <si>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</si>
  <si>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</si>
  <si>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</si>
  <si>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</si>
  <si>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</si>
  <si>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</si>
  <si>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</si>
  <si>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</si>
  <si>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</si>
  <si>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</si>
  <si>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</si>
  <si>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</si>
  <si>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</si>
  <si>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</si>
  <si>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</si>
  <si>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</si>
  <si>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</si>
  <si>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</si>
  <si>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</si>
  <si>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</si>
  <si>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</si>
  <si>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</si>
  <si>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</si>
  <si>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</si>
  <si>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</si>
  <si>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</si>
  <si>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</si>
  <si>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</si>
  <si>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</si>
  <si>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</si>
  <si>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</si>
  <si>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</si>
  <si>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</si>
  <si>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</si>
  <si>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</si>
  <si>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</si>
  <si>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</si>
  <si>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</si>
  <si>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</si>
  <si>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</si>
  <si>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</si>
  <si>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</si>
  <si>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</si>
  <si>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</si>
  <si>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</si>
  <si>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</si>
  <si>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</si>
  <si>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</si>
  <si>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</si>
  <si>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</si>
  <si>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</si>
  <si>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</si>
  <si>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</si>
  <si>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</si>
  <si>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</si>
  <si>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</si>
  <si>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</si>
  <si>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</si>
  <si>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</si>
  <si>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</si>
  <si>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</si>
  <si>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</si>
  <si>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</si>
  <si>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</si>
  <si>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</si>
  <si>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</si>
  <si>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</si>
  <si>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</si>
  <si>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</si>
  <si>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</si>
  <si>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</si>
  <si>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</si>
  <si>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</si>
  <si>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</si>
  <si>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</si>
  <si>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</si>
  <si>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</si>
  <si>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</si>
  <si>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</si>
  <si>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</si>
  <si>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</si>
  <si>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</si>
  <si>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</si>
  <si>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</si>
  <si>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</si>
  <si>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</si>
  <si>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</si>
  <si>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</si>
  <si>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</si>
  <si>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</si>
  <si>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</si>
  <si>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</si>
  <si>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</si>
  <si>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</si>
  <si>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</si>
  <si>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</si>
  <si>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</si>
  <si>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</si>
  <si>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</si>
  <si>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</si>
  <si>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</si>
  <si>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</si>
  <si>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</si>
  <si>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</si>
  <si>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</si>
  <si>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</si>
  <si>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</si>
  <si>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</si>
  <si>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</si>
  <si>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</si>
  <si>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</si>
  <si>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</si>
  <si>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</si>
  <si>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</si>
  <si>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</si>
  <si>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</si>
  <si>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</si>
  <si>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</si>
  <si>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</si>
  <si>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</si>
  <si>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</si>
  <si>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</si>
  <si>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</si>
  <si>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</si>
  <si>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</si>
  <si>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</si>
  <si>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</si>
  <si>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</si>
  <si>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</si>
  <si>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</si>
  <si>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</si>
  <si>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</si>
  <si>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</si>
  <si>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</si>
  <si>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</si>
  <si>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</si>
  <si>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</si>
  <si>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</si>
  <si>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</si>
  <si>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</si>
  <si>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</si>
  <si>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</si>
  <si>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</si>
  <si>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</si>
  <si>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</si>
  <si>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</si>
  <si>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</si>
  <si>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</si>
  <si>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</si>
  <si>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</si>
  <si>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</si>
  <si>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</si>
  <si>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</si>
  <si>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</si>
  <si>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</si>
  <si>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</si>
  <si>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</si>
  <si>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</si>
  <si>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</si>
  <si>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</si>
  <si>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</si>
  <si>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</si>
  <si>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</si>
  <si>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</si>
  <si>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</si>
  <si>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</si>
  <si>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</si>
  <si>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</si>
  <si>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</si>
  <si>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</si>
  <si>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</si>
  <si>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</si>
  <si>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</si>
  <si>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</si>
  <si>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</si>
  <si>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</si>
  <si>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</si>
  <si>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</si>
  <si>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</si>
  <si>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</si>
  <si>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</si>
  <si>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</si>
  <si>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</si>
  <si>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</si>
  <si>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</si>
  <si>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</si>
  <si>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</si>
  <si>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</si>
  <si>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</si>
  <si>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</si>
  <si>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</si>
  <si>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</si>
  <si>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</si>
  <si>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</si>
  <si>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</si>
  <si>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</si>
  <si>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</si>
  <si>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</si>
  <si>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</si>
  <si>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</si>
  <si>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</si>
  <si>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</si>
  <si>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</si>
  <si>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</si>
  <si>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</si>
  <si>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</si>
  <si>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</si>
  <si>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</si>
  <si>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</si>
  <si>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</si>
  <si>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</si>
  <si>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</si>
  <si>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</si>
  <si>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</si>
  <si>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</si>
  <si>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</si>
  <si>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</si>
  <si>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</si>
  <si>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</si>
  <si>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</si>
  <si>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</si>
  <si>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</si>
  <si>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</si>
  <si>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</si>
  <si>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</si>
  <si>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</si>
  <si>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</si>
  <si>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</si>
  <si>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</si>
  <si>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</si>
  <si>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</si>
  <si>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</si>
  <si>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</si>
  <si>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</si>
  <si>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</si>
  <si>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</si>
  <si>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</si>
  <si>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</si>
  <si>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</si>
  <si>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</si>
  <si>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</si>
  <si>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</si>
  <si>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</si>
  <si>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</si>
  <si>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</si>
  <si>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</si>
  <si>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</si>
  <si>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</si>
  <si>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</si>
  <si>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</si>
  <si>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</si>
  <si>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</si>
  <si>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</si>
  <si>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</si>
  <si>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</si>
  <si>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</si>
  <si>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</si>
  <si>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</si>
  <si>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</si>
  <si>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</si>
  <si>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</si>
  <si>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</si>
  <si>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</si>
  <si>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</si>
  <si>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</si>
  <si>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</si>
  <si>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</si>
  <si>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</si>
  <si>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</si>
  <si>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</si>
  <si>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</si>
  <si>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</si>
  <si>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</si>
  <si>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</si>
  <si>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</si>
  <si>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</si>
  <si>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</si>
  <si>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</si>
  <si>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</si>
  <si>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</si>
  <si>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</si>
  <si>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</si>
  <si>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</si>
  <si>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</si>
  <si>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</si>
  <si>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</si>
  <si>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</si>
  <si>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</si>
  <si>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</si>
  <si>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</si>
  <si>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</si>
  <si>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</si>
  <si>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</si>
  <si>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</si>
  <si>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</si>
  <si>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</si>
  <si>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</si>
  <si>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</si>
  <si>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</si>
  <si>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</si>
  <si>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</si>
  <si>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</si>
  <si>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</si>
  <si>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</si>
  <si>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</si>
  <si>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</si>
  <si>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</si>
  <si>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</si>
  <si>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</si>
  <si>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</si>
  <si>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</si>
  <si>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</si>
  <si>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</si>
  <si>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</si>
  <si>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</si>
  <si>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</si>
  <si>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</si>
  <si>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</si>
  <si>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</si>
  <si>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</si>
  <si>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</si>
  <si>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</si>
  <si>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</si>
  <si>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</si>
  <si>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</si>
  <si>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</si>
  <si>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</si>
  <si>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</si>
  <si>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</si>
  <si>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</si>
  <si>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</si>
  <si>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</si>
  <si>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</si>
  <si>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</si>
  <si>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</si>
  <si>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</si>
  <si>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</si>
  <si>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</si>
  <si>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</si>
  <si>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</si>
  <si>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</si>
  <si>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</si>
  <si>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</si>
  <si>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</si>
  <si>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</si>
  <si>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</si>
  <si>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</si>
  <si>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</si>
  <si>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</si>
  <si>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</si>
  <si>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</si>
  <si>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</si>
  <si>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</si>
  <si>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</si>
  <si>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</si>
  <si>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</si>
  <si>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</si>
  <si>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</si>
  <si>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</si>
  <si>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</si>
  <si>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</si>
  <si>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</si>
  <si>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</si>
  <si>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</si>
  <si>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</si>
  <si>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</si>
  <si>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</si>
  <si>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</si>
  <si>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</si>
  <si>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</si>
  <si>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</si>
  <si>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</si>
  <si>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</si>
  <si>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</si>
  <si>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</si>
  <si>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</si>
  <si>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</si>
  <si>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</si>
  <si>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</si>
  <si>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</si>
  <si>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</si>
  <si>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</si>
  <si>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</si>
  <si>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</si>
  <si>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</si>
  <si>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</si>
  <si>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</si>
  <si>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</si>
  <si>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</si>
  <si>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</si>
  <si>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</si>
  <si>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</si>
  <si>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</si>
  <si>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</si>
  <si>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</si>
  <si>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</si>
  <si>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</si>
  <si>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</si>
  <si>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</si>
  <si>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</si>
  <si>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</si>
  <si>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</si>
  <si>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</si>
  <si>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</si>
  <si>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</si>
  <si>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</si>
  <si>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</si>
  <si>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</si>
  <si>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</si>
  <si>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</si>
  <si>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</si>
  <si>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</si>
  <si>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</si>
  <si>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</si>
  <si>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</si>
  <si>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</si>
  <si>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</si>
  <si>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</si>
  <si>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</si>
  <si>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</si>
  <si>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</si>
  <si>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</si>
  <si>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</si>
  <si>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</si>
  <si>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</si>
  <si>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</si>
  <si>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</si>
  <si>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</si>
  <si>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</si>
  <si>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</si>
  <si>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</si>
  <si>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</si>
  <si>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</si>
  <si>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</si>
  <si>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</si>
  <si>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</si>
  <si>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</si>
  <si>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</si>
  <si>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</si>
  <si>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</si>
  <si>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</si>
  <si>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</si>
  <si>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</si>
  <si>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</si>
  <si>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</si>
  <si>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</si>
  <si>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</si>
  <si>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</si>
  <si>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</si>
  <si>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</si>
  <si>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</si>
  <si>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</si>
  <si>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</si>
  <si>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</si>
  <si>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</si>
  <si>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</si>
  <si>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</si>
  <si>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</si>
  <si>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</si>
  <si>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</si>
  <si>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</si>
  <si>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</si>
  <si>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</si>
  <si>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</si>
  <si>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</si>
  <si>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</si>
  <si>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</si>
  <si>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</si>
  <si>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</si>
  <si>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</si>
  <si>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</si>
  <si>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</si>
  <si>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</si>
  <si>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</si>
  <si>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</si>
  <si>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</si>
  <si>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</si>
  <si>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</si>
  <si>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</si>
  <si>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</si>
  <si>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</si>
  <si>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</si>
  <si>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</si>
  <si>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</si>
  <si>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</si>
  <si>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</si>
  <si>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</si>
  <si>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</si>
  <si>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</si>
  <si>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</si>
  <si>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</si>
  <si>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</si>
  <si>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</si>
  <si>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</si>
  <si>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</si>
  <si>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</si>
  <si>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</si>
  <si>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</si>
  <si>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</si>
  <si>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</si>
  <si>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</si>
  <si>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</si>
  <si>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</si>
  <si>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</si>
  <si>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</si>
  <si>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</si>
  <si>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</si>
  <si>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</si>
  <si>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</si>
  <si>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</si>
  <si>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</si>
  <si>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</si>
  <si>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</si>
  <si>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</si>
  <si>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</si>
  <si>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</si>
  <si>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</si>
  <si>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</si>
  <si>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</si>
  <si>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</si>
  <si>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</si>
  <si>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</si>
  <si>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</si>
  <si>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</si>
  <si>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</si>
  <si>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</si>
  <si>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</si>
  <si>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</si>
  <si>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</si>
  <si>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</si>
  <si>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</si>
  <si>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</si>
  <si>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</si>
  <si>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</si>
  <si>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</si>
  <si>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</si>
  <si>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</si>
  <si>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</si>
  <si>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</si>
  <si>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</si>
  <si>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</si>
  <si>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</si>
  <si>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</si>
  <si>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</si>
  <si>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</si>
  <si>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</si>
  <si>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</si>
  <si>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</si>
  <si>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</si>
  <si>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</si>
  <si>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</si>
  <si>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</si>
  <si>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</si>
  <si>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</si>
  <si>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</si>
  <si>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</si>
  <si>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</si>
  <si>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</si>
  <si>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</si>
  <si>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</si>
  <si>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</si>
  <si>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</si>
  <si>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</si>
  <si>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</si>
  <si>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</si>
  <si>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</si>
  <si>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</si>
  <si>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</si>
  <si>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</si>
  <si>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</si>
  <si>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</si>
  <si>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</si>
  <si>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</si>
  <si>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</si>
  <si>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</si>
  <si>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</si>
  <si>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</si>
  <si>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</si>
  <si>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</si>
  <si>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</si>
  <si>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</si>
  <si>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</si>
  <si>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</si>
  <si>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</si>
  <si>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</si>
  <si>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</si>
  <si>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</si>
  <si>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</si>
  <si>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</si>
  <si>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</si>
  <si>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</si>
  <si>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</si>
  <si>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</si>
  <si>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</si>
  <si>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</si>
  <si>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</si>
  <si>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</si>
  <si>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</si>
  <si>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</si>
  <si>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</si>
  <si>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</si>
  <si>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</si>
  <si>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</si>
  <si>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</si>
  <si>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</si>
  <si>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</si>
  <si>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</si>
  <si>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</si>
  <si>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</si>
  <si>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</si>
  <si>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</si>
  <si>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</si>
  <si>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</si>
  <si>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</si>
  <si>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</si>
  <si>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</si>
  <si>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</si>
  <si>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</si>
  <si>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</si>
  <si>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</si>
  <si>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</si>
  <si>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</si>
  <si>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</si>
  <si>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</si>
  <si>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</si>
  <si>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</si>
  <si>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</si>
  <si>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</si>
  <si>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</si>
  <si>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</si>
  <si>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</si>
  <si>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</si>
  <si>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</si>
  <si>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</si>
  <si>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</si>
  <si>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</si>
  <si>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</si>
  <si>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</si>
  <si>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</si>
  <si>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</si>
  <si>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</si>
  <si>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</si>
  <si>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</si>
  <si>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</si>
  <si>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</si>
  <si>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</si>
  <si>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</si>
  <si>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</si>
  <si>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</si>
  <si>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</si>
  <si>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</si>
  <si>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</si>
  <si>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</si>
  <si>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</si>
  <si>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</si>
  <si>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</si>
  <si>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</si>
  <si>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</si>
  <si>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</si>
  <si>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</si>
  <si>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</si>
  <si>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</si>
  <si>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</si>
  <si>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</si>
  <si>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</si>
  <si>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</si>
  <si>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</si>
  <si>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</si>
  <si>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</si>
  <si>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</si>
  <si>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</si>
  <si>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</si>
  <si>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</si>
  <si>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</si>
  <si>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</si>
  <si>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</si>
  <si>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</si>
  <si>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</si>
  <si>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</si>
  <si>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</si>
  <si>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</si>
  <si>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</si>
  <si>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</si>
  <si>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</si>
  <si>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</si>
  <si>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</si>
  <si>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</si>
  <si>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</si>
  <si>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</si>
  <si>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</si>
  <si>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</si>
  <si>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</si>
  <si>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</si>
  <si>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</si>
  <si>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</si>
  <si>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</si>
  <si>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</si>
  <si>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</si>
  <si>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</si>
  <si>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</si>
  <si>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</si>
  <si>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</si>
  <si>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</si>
  <si>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</si>
  <si>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</si>
  <si>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</si>
  <si>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</si>
  <si>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</si>
  <si>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</si>
  <si>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</si>
  <si>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</si>
  <si>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</si>
  <si>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</si>
  <si>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</si>
  <si>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</si>
  <si>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</si>
  <si>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</si>
  <si>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</si>
  <si>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</si>
  <si>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</si>
  <si>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</si>
  <si>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</si>
  <si>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</si>
  <si>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</si>
  <si>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</si>
  <si>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</si>
  <si>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</si>
  <si>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</si>
  <si>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</si>
  <si>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</si>
  <si>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</si>
  <si>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</si>
  <si>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</si>
  <si>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</si>
  <si>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</si>
  <si>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</si>
  <si>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</si>
  <si>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</si>
  <si>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</si>
  <si>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</si>
  <si>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</si>
  <si>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</si>
  <si>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</si>
  <si>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</si>
  <si>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</si>
  <si>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</si>
  <si>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</si>
  <si>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</si>
  <si>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</si>
  <si>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</si>
  <si>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</si>
  <si>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</si>
  <si>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</si>
  <si>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</si>
  <si>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</si>
  <si>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</si>
  <si>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</si>
  <si>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</si>
  <si>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</si>
  <si>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</si>
  <si>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</si>
  <si>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</si>
  <si>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</si>
  <si>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</si>
  <si>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</si>
  <si>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</si>
  <si>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</si>
  <si>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</si>
  <si>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</si>
  <si>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</si>
  <si>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</si>
  <si>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</si>
  <si>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</si>
  <si>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</si>
  <si>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</si>
  <si>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</si>
  <si>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</si>
  <si>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</si>
  <si>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</si>
  <si>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</si>
  <si>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</si>
  <si>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</si>
  <si>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</si>
  <si>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</si>
  <si>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</si>
  <si>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</si>
  <si>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</si>
  <si>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</si>
  <si>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</si>
  <si>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</si>
  <si>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</si>
  <si>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</si>
  <si>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</si>
  <si>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</si>
  <si>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</si>
  <si>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</si>
  <si>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</si>
  <si>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</si>
  <si>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</si>
  <si>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</si>
  <si>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</si>
  <si>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</si>
  <si>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</si>
  <si>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</si>
  <si>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</si>
  <si>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</si>
  <si>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</si>
  <si>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</si>
  <si>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</si>
  <si>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</si>
  <si>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</si>
  <si>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</si>
  <si>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</si>
  <si>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</si>
  <si>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</si>
  <si>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</si>
  <si>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</si>
  <si>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</si>
  <si>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</si>
  <si>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</si>
  <si>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</si>
  <si>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</si>
  <si>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</si>
  <si>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</si>
  <si>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</si>
  <si>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</si>
  <si>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</si>
  <si>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</si>
  <si>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</si>
  <si>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</si>
  <si>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</si>
  <si>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</si>
  <si>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</si>
  <si>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</si>
  <si>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</si>
  <si>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</si>
  <si>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</si>
  <si>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</si>
  <si>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</si>
  <si>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</si>
  <si>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</si>
  <si>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</si>
  <si>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</si>
  <si>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</si>
  <si>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</si>
  <si>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</si>
  <si>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</si>
  <si>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</si>
  <si>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</si>
  <si>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</si>
  <si>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</si>
  <si>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</si>
  <si>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</si>
  <si>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</si>
  <si>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</si>
  <si>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</si>
  <si>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</si>
  <si>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</si>
  <si>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</si>
  <si>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</si>
  <si>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</si>
  <si>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</si>
  <si>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</si>
  <si>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</si>
  <si>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</si>
  <si>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</si>
  <si>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</si>
  <si>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</si>
  <si>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</si>
  <si>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</si>
  <si>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</si>
  <si>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</si>
  <si>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</si>
  <si>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</si>
  <si>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</si>
  <si>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</si>
  <si>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</si>
  <si>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</si>
  <si>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</si>
  <si>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</si>
  <si>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</si>
  <si>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</si>
  <si>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</si>
  <si>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</si>
  <si>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</si>
  <si>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</si>
  <si>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</si>
  <si>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</si>
  <si>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</si>
  <si>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</si>
  <si>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</si>
  <si>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</si>
  <si>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</si>
  <si>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</si>
  <si>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</si>
  <si>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</si>
  <si>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</si>
  <si>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</si>
  <si>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</si>
  <si>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</si>
  <si>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</si>
  <si>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</si>
  <si>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</si>
  <si>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</si>
  <si>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</si>
  <si>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</si>
  <si>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</si>
  <si>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</si>
  <si>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</si>
  <si>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</si>
  <si>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</si>
  <si>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</si>
  <si>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</si>
  <si>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</si>
  <si>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</si>
  <si>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</si>
  <si>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</si>
  <si>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</si>
  <si>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</si>
  <si>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</si>
  <si>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</si>
  <si>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</si>
  <si>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</si>
  <si>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</si>
  <si>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</si>
  <si>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</si>
  <si>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</si>
  <si>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</si>
  <si>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</si>
  <si>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</si>
  <si>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</si>
  <si>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</si>
  <si>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</si>
  <si>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</si>
  <si>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</si>
  <si>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</si>
  <si>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</si>
  <si>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</si>
  <si>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</si>
  <si>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</si>
  <si>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</si>
  <si>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</si>
  <si>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</si>
  <si>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</si>
  <si>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</si>
  <si>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</si>
  <si>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</si>
  <si>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</si>
  <si>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</si>
  <si>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</si>
  <si>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</si>
  <si>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</si>
  <si>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</si>
  <si>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</si>
  <si>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</si>
  <si>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</si>
  <si>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</si>
  <si>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</si>
  <si>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</si>
  <si>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</si>
  <si>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</si>
  <si>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</si>
  <si>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</si>
  <si>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</si>
  <si>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</si>
  <si>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</si>
  <si>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</si>
  <si>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</si>
  <si>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</si>
  <si>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</si>
  <si>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</si>
  <si>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</si>
  <si>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</si>
  <si>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</si>
  <si>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</si>
  <si>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</si>
  <si>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</si>
  <si>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</si>
  <si>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</si>
  <si>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</si>
  <si>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</si>
  <si>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</si>
  <si>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</si>
  <si>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</si>
  <si>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</si>
  <si>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</si>
  <si>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</si>
  <si>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</si>
  <si>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</si>
  <si>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</si>
  <si>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</si>
  <si>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</si>
  <si>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</si>
  <si>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</si>
  <si>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</si>
  <si>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</si>
  <si>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</si>
  <si>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</si>
  <si>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</si>
  <si>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</si>
  <si>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</si>
  <si>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</si>
  <si>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</si>
  <si>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</si>
  <si>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</si>
  <si>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</si>
  <si>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</si>
  <si>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</si>
  <si>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</si>
  <si>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</si>
  <si>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</si>
  <si>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</si>
  <si>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</si>
  <si>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</si>
  <si>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</si>
  <si>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</si>
  <si>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</si>
  <si>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</si>
  <si>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</si>
  <si>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</si>
  <si>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</si>
  <si>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</si>
  <si>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</si>
  <si>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</si>
  <si>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</si>
  <si>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</si>
  <si>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</si>
  <si>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</si>
  <si>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</si>
  <si>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</si>
  <si>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</si>
  <si>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</si>
  <si>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</si>
  <si>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</si>
  <si>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</si>
  <si>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</si>
  <si>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</si>
  <si>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</si>
  <si>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</si>
  <si>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</si>
  <si>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</si>
  <si>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</si>
  <si>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</si>
  <si>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</si>
  <si>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</si>
  <si>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</si>
  <si>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</si>
  <si>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</si>
  <si>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</si>
  <si>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</si>
  <si>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</si>
  <si>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</si>
  <si>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</si>
  <si>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</si>
  <si>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</si>
  <si>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</si>
  <si>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</si>
  <si>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</si>
  <si>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</si>
  <si>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</si>
  <si>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</si>
  <si>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</si>
  <si>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</si>
  <si>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</si>
  <si>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</si>
  <si>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</si>
  <si>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</si>
  <si>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</si>
  <si>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</si>
  <si>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</si>
  <si>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</si>
  <si>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</si>
  <si>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</si>
  <si>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</si>
  <si>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</si>
  <si>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</si>
  <si>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</si>
  <si>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</si>
  <si>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</si>
  <si>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</si>
  <si>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</si>
  <si>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</si>
  <si>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</si>
  <si>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</si>
  <si>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</si>
  <si>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</si>
  <si>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</si>
  <si>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</si>
  <si>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</si>
  <si>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</si>
  <si>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</si>
  <si>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</si>
  <si>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</si>
  <si>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</si>
  <si>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</si>
  <si>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</si>
  <si>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</si>
  <si>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</si>
  <si>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</si>
  <si>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</si>
  <si>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</si>
  <si>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</si>
  <si>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</si>
  <si>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</si>
  <si>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</si>
  <si>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</si>
  <si>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</si>
  <si>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</si>
  <si>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</si>
  <si>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</si>
  <si>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</si>
  <si>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</si>
  <si>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</si>
  <si>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</si>
  <si>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</si>
  <si>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</si>
  <si>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</si>
  <si>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</si>
  <si>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</si>
  <si>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</si>
  <si>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</si>
  <si>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</si>
  <si>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</si>
  <si>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</si>
  <si>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</si>
  <si>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</si>
  <si>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</si>
  <si>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</si>
  <si>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</si>
  <si>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</si>
  <si>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</si>
  <si>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</si>
  <si>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</si>
  <si>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</si>
  <si>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</si>
  <si>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</si>
  <si>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</si>
  <si>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</si>
  <si>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</si>
  <si>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</si>
  <si>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</si>
  <si>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</si>
  <si>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</si>
  <si>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</si>
  <si>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</si>
  <si>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</si>
  <si>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</si>
  <si>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</si>
  <si>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</si>
  <si>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</si>
  <si>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</si>
  <si>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</si>
  <si>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</si>
  <si>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</si>
  <si>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</si>
  <si>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</si>
  <si>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</si>
  <si>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</si>
  <si>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</si>
  <si>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</si>
  <si>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</si>
  <si>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</si>
  <si>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</si>
  <si>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</si>
  <si>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</si>
  <si>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</si>
  <si>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</si>
  <si>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</si>
  <si>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</si>
  <si>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</si>
  <si>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</si>
  <si>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</si>
  <si>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</si>
  <si>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</si>
  <si>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</si>
  <si>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</si>
  <si>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</si>
  <si>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</si>
  <si>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</si>
  <si>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</si>
  <si>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</si>
  <si>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</si>
  <si>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</si>
  <si>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</si>
  <si>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</si>
  <si>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</si>
  <si>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</si>
  <si>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</si>
  <si>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</si>
  <si>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</si>
  <si>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</si>
  <si>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</si>
  <si>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</si>
  <si>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</si>
  <si>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</si>
  <si>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</si>
  <si>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</si>
  <si>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</si>
  <si>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</si>
  <si>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</si>
  <si>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</si>
  <si>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</si>
  <si>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</si>
  <si>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</si>
  <si>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</si>
  <si>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</si>
  <si>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</si>
  <si>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</si>
  <si>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</si>
  <si>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</si>
  <si>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</si>
  <si>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</si>
  <si>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</si>
  <si>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</si>
  <si>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</si>
  <si>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</si>
  <si>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</si>
  <si>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</si>
  <si>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</si>
  <si>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</si>
  <si>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</si>
  <si>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</si>
  <si>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</si>
  <si>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</si>
  <si>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</si>
  <si>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</si>
  <si>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</si>
  <si>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</si>
  <si>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</si>
  <si>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</si>
  <si>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</si>
  <si>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</si>
  <si>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</si>
  <si>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</si>
  <si>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</si>
  <si>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</si>
  <si>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</si>
  <si>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</si>
  <si>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</si>
  <si>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</si>
  <si>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</si>
  <si>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</si>
  <si>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</si>
  <si>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</si>
  <si>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</si>
  <si>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</si>
  <si>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</si>
  <si>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</si>
  <si>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</si>
  <si>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</si>
  <si>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</si>
  <si>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</si>
  <si>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</si>
  <si>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</si>
  <si>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</si>
  <si>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</si>
  <si>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</si>
  <si>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</si>
  <si>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</si>
  <si>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</si>
  <si>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</si>
  <si>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</si>
  <si>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</si>
  <si>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</si>
  <si>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</si>
  <si>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</si>
  <si>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</si>
  <si>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</si>
  <si>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</si>
  <si>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</si>
  <si>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</si>
  <si>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</si>
  <si>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</si>
  <si>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</si>
  <si>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</si>
  <si>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</si>
  <si>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</si>
  <si>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</si>
  <si>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</si>
  <si>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</si>
  <si>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</si>
  <si>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</si>
  <si>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</si>
  <si>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</si>
  <si>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</si>
  <si>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</si>
  <si>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</si>
  <si>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</si>
  <si>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</si>
  <si>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</si>
  <si>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</si>
  <si>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</si>
  <si>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</si>
  <si>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</si>
  <si>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</si>
  <si>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</si>
  <si>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</si>
  <si>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</si>
  <si>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</si>
  <si>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</si>
  <si>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</si>
  <si>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</si>
  <si>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</si>
  <si>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</si>
  <si>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</si>
  <si>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</si>
  <si>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</si>
  <si>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</si>
  <si>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</si>
  <si>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</si>
  <si>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</si>
  <si>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</si>
  <si>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</si>
  <si>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</si>
  <si>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</si>
  <si>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</si>
  <si>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</si>
  <si>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</si>
  <si>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</si>
  <si>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</si>
  <si>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</si>
  <si>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</si>
  <si>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</si>
  <si>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</si>
  <si>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</si>
  <si>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</si>
  <si>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</si>
  <si>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</si>
  <si>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</si>
  <si>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</si>
  <si>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</si>
  <si>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</si>
  <si>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</si>
  <si>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</si>
  <si>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</si>
  <si>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</si>
  <si>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</si>
  <si>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</si>
  <si>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</si>
  <si>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</si>
  <si>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</si>
  <si>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</si>
  <si>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</si>
  <si>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</si>
  <si>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</si>
  <si>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</si>
  <si>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</si>
  <si>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</si>
  <si>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</si>
  <si>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</si>
  <si>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</si>
  <si>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</si>
  <si>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</si>
  <si>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</si>
  <si>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</si>
  <si>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</si>
  <si>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</si>
  <si>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</si>
  <si>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</si>
  <si>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</si>
  <si>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</si>
  <si>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</si>
  <si>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</si>
  <si>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</si>
  <si>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</si>
  <si>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</si>
  <si>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</si>
  <si>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</si>
  <si>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</si>
  <si>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</si>
  <si>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</si>
  <si>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</si>
  <si>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</si>
  <si>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</si>
  <si>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</si>
  <si>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</si>
  <si>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</si>
  <si>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</si>
  <si>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</si>
  <si>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</si>
  <si>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</si>
  <si>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</si>
  <si>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</si>
  <si>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</si>
  <si>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</si>
  <si>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</si>
  <si>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</si>
  <si>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</si>
  <si>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</si>
  <si>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</si>
  <si>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</si>
  <si>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</si>
  <si>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</si>
  <si>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</si>
  <si>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</si>
  <si>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</si>
  <si>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</si>
  <si>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</si>
  <si>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</si>
  <si>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</si>
  <si>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</si>
  <si>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</si>
  <si>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</si>
  <si>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</si>
  <si>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</si>
  <si>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</si>
  <si>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</si>
  <si>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</si>
  <si>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</si>
  <si>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</si>
  <si>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</si>
  <si>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</si>
  <si>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</si>
  <si>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</si>
  <si>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</si>
  <si>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</si>
  <si>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</si>
  <si>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</si>
  <si>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</si>
  <si>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</si>
  <si>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</si>
  <si>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</si>
  <si>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</si>
  <si>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</si>
  <si>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</si>
  <si>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</si>
  <si>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</si>
  <si>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</si>
  <si>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</si>
  <si>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</si>
  <si>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</si>
  <si>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</si>
  <si>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</si>
  <si>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</si>
  <si>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</si>
  <si>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</si>
  <si>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</si>
  <si>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</si>
  <si>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</si>
  <si>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</si>
  <si>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</si>
  <si>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</si>
  <si>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</si>
  <si>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</si>
  <si>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</si>
  <si>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</si>
  <si>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</si>
  <si>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</si>
  <si>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</si>
  <si>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</si>
  <si>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</si>
  <si>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</si>
  <si>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</si>
  <si>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</si>
  <si>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</si>
  <si>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</si>
  <si>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</si>
  <si>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</si>
  <si>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</si>
  <si>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</si>
  <si>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</si>
  <si>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</si>
  <si>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</si>
  <si>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</si>
  <si>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</si>
  <si>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</si>
  <si>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</si>
  <si>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</si>
  <si>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</si>
  <si>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</si>
  <si>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</si>
  <si>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</si>
  <si>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</si>
  <si>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</si>
  <si>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</si>
  <si>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</si>
  <si>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</si>
  <si>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</si>
  <si>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</si>
  <si>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</si>
  <si>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</si>
  <si>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</si>
  <si>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</si>
  <si>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</si>
  <si>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</si>
  <si>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</si>
  <si>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</si>
  <si>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</si>
  <si>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</si>
  <si>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</si>
  <si>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</si>
  <si>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</si>
  <si>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</si>
  <si>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</si>
  <si>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</si>
  <si>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</si>
  <si>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</si>
  <si>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</si>
  <si>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</si>
  <si>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</si>
  <si>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</si>
  <si>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</si>
  <si>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</si>
  <si>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</si>
  <si>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</si>
  <si>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</si>
  <si>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</si>
  <si>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</si>
  <si>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</si>
  <si>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</si>
  <si>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</si>
  <si>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</si>
  <si>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</si>
  <si>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</si>
  <si>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</si>
  <si>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</si>
  <si>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</si>
  <si>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</si>
  <si>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</si>
  <si>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</si>
  <si>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</si>
  <si>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</si>
  <si>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</si>
  <si>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</si>
  <si>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</si>
  <si>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</si>
  <si>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</si>
  <si>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</si>
  <si>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</si>
  <si>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</si>
  <si>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</si>
  <si>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</si>
  <si>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</si>
  <si>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</si>
  <si>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</si>
  <si>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</si>
  <si>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</si>
  <si>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</si>
  <si>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</si>
  <si>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</si>
  <si>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</si>
  <si>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</si>
  <si>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</si>
  <si>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</si>
  <si>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</si>
  <si>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</si>
  <si>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</si>
  <si>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</si>
  <si>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</si>
  <si>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</si>
  <si>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</si>
  <si>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</si>
  <si>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</si>
  <si>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</si>
  <si>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</si>
  <si>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</si>
  <si>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</si>
  <si>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</si>
  <si>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</si>
  <si>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</si>
  <si>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</si>
  <si>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</si>
  <si>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</si>
  <si>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</si>
  <si>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</si>
  <si>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</si>
  <si>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</si>
  <si>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</si>
  <si>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</si>
  <si>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</si>
  <si>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</si>
  <si>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</si>
  <si>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</si>
  <si>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</si>
  <si>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</si>
  <si>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</si>
  <si>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</si>
  <si>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</si>
  <si>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</si>
  <si>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</si>
  <si>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</si>
  <si>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</si>
  <si>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</si>
  <si>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</si>
  <si>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</si>
  <si>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</si>
  <si>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</si>
  <si>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</si>
  <si>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</si>
  <si>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</si>
  <si>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</si>
  <si>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</si>
  <si>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</si>
  <si>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</si>
  <si>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</si>
  <si>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</si>
  <si>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</si>
  <si>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</si>
  <si>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</si>
  <si>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</si>
  <si>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</si>
  <si>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</si>
  <si>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</si>
  <si>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</si>
  <si>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</si>
  <si>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</si>
  <si>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</si>
  <si>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</si>
  <si>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</si>
  <si>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</si>
  <si>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</si>
  <si>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</si>
  <si>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</si>
  <si>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</si>
  <si>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</si>
  <si>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</si>
  <si>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</si>
  <si>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</si>
  <si>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</si>
  <si>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</si>
  <si>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</si>
  <si>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</si>
  <si>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</si>
  <si>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</si>
  <si>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</si>
  <si>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</si>
  <si>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</si>
  <si>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</si>
  <si>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</si>
  <si>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</si>
  <si>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</si>
  <si>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</si>
  <si>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</si>
  <si>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</si>
  <si>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</si>
  <si>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</si>
  <si>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</si>
  <si>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</si>
  <si>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</si>
  <si>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</si>
  <si>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</si>
  <si>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</si>
  <si>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</si>
  <si>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</si>
  <si>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</si>
  <si>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</si>
  <si>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</si>
  <si>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</si>
  <si>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</si>
  <si>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</si>
  <si>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</si>
  <si>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</si>
  <si>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</si>
  <si>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</si>
  <si>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</si>
  <si>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</si>
  <si>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</si>
  <si>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</si>
  <si>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</si>
  <si>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</si>
  <si>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</si>
  <si>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</si>
  <si>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</si>
  <si>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</si>
  <si>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</si>
  <si>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</si>
  <si>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</si>
  <si>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</si>
  <si>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</si>
  <si>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</si>
  <si>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</si>
  <si>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</si>
  <si>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</si>
  <si>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</si>
  <si>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</si>
  <si>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</si>
  <si>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</si>
  <si>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</si>
  <si>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</si>
  <si>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</si>
  <si>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</si>
  <si>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</si>
  <si>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</si>
  <si>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</si>
  <si>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</si>
  <si>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</si>
  <si>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</si>
  <si>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</si>
  <si>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</si>
  <si>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</si>
  <si>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</si>
  <si>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</si>
  <si>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</si>
  <si>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</si>
  <si>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</si>
  <si>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</si>
  <si>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</si>
  <si>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</si>
  <si>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</si>
  <si>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</si>
  <si>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</si>
  <si>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</si>
  <si>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</si>
  <si>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</si>
  <si>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</si>
  <si>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</si>
  <si>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</si>
  <si>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</si>
  <si>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</si>
  <si>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</si>
  <si>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</si>
  <si>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</si>
  <si>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</si>
  <si>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</si>
  <si>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</si>
  <si>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</si>
  <si>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</si>
  <si>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</si>
  <si>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</si>
  <si>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</si>
  <si>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</si>
  <si>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</si>
  <si>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</si>
  <si>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</si>
  <si>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</si>
  <si>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</si>
  <si>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</si>
  <si>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</si>
  <si>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</si>
  <si>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</si>
  <si>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</si>
  <si>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</si>
  <si>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</si>
  <si>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</si>
  <si>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</si>
  <si>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</si>
  <si>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</si>
  <si>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</si>
  <si>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</si>
  <si>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</si>
  <si>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</si>
  <si>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</si>
  <si>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</si>
  <si>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</si>
  <si>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</si>
  <si>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</si>
  <si>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</si>
  <si>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</si>
  <si>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</si>
  <si>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</si>
  <si>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</si>
  <si>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</si>
  <si>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</si>
  <si>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</si>
  <si>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</si>
  <si>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</si>
  <si>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</si>
  <si>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</si>
  <si>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</si>
  <si>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</si>
  <si>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</si>
  <si>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</si>
  <si>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</si>
  <si>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</si>
  <si>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</si>
  <si>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</si>
  <si>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</si>
  <si>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</si>
  <si>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</si>
  <si>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</si>
  <si>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</si>
  <si>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</si>
  <si>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</si>
  <si>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</si>
  <si>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</si>
  <si>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</si>
  <si>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</si>
  <si>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</si>
  <si>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</si>
  <si>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</si>
  <si>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</si>
  <si>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</si>
  <si>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</si>
  <si>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</si>
  <si>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</si>
  <si>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</si>
  <si>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</si>
  <si>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</si>
  <si>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</si>
  <si>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</si>
  <si>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</si>
  <si>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</si>
  <si>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</si>
  <si>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</si>
  <si>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</si>
  <si>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</si>
  <si>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</si>
  <si>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</si>
  <si>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</si>
  <si>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</si>
  <si>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</si>
  <si>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</si>
  <si>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</si>
  <si>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</si>
  <si>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</si>
  <si>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</si>
  <si>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</si>
  <si>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</si>
  <si>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</si>
  <si>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</si>
  <si>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</si>
  <si>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</si>
  <si>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</si>
  <si>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</si>
  <si>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</si>
  <si>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</si>
  <si>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</si>
  <si>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</si>
  <si>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</si>
  <si>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</si>
  <si>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</si>
  <si>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</si>
  <si>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</si>
  <si>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</si>
  <si>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</si>
  <si>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</si>
  <si>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</si>
  <si>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</si>
  <si>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</si>
  <si>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</si>
  <si>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</si>
  <si>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</si>
  <si>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</si>
  <si>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</si>
  <si>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</si>
  <si>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</si>
  <si>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</si>
  <si>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</si>
  <si>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</si>
  <si>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</si>
  <si>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</si>
  <si>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</si>
  <si>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</si>
  <si>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</si>
  <si>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</si>
  <si>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</si>
  <si>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</si>
  <si>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</si>
  <si>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</si>
  <si>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</si>
  <si>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</si>
  <si>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</si>
  <si>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</si>
  <si>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</si>
  <si>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</si>
  <si>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</si>
  <si>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</si>
  <si>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</si>
  <si>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</si>
  <si>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</si>
  <si>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</si>
  <si>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</si>
  <si>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</si>
  <si>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</si>
  <si>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</si>
  <si>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</si>
  <si>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</si>
  <si>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</si>
  <si>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</si>
  <si>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</si>
  <si>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</si>
  <si>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</si>
  <si>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</si>
  <si>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</si>
  <si>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</si>
  <si>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</si>
  <si>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</si>
  <si>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</si>
  <si>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</si>
  <si>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</si>
  <si>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</si>
  <si>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</si>
  <si>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</si>
  <si>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</si>
  <si>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</si>
  <si>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</si>
  <si>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</si>
  <si>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</si>
  <si>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</si>
  <si>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</si>
  <si>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</si>
  <si>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</si>
  <si>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</si>
  <si>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</si>
  <si>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</si>
  <si>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</si>
  <si>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</si>
  <si>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</si>
  <si>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</si>
  <si>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</si>
  <si>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</si>
  <si>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</si>
  <si>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</si>
  <si>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</si>
  <si>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</si>
  <si>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</si>
  <si>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</si>
  <si>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</si>
  <si>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</si>
  <si>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</si>
  <si>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</si>
  <si>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</si>
  <si>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</si>
  <si>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</si>
  <si>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</si>
  <si>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</si>
  <si>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</si>
  <si>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</si>
  <si>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</si>
  <si>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</si>
  <si>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</si>
  <si>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</si>
  <si>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</si>
  <si>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</si>
  <si>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</si>
  <si>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</si>
  <si>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</si>
  <si>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</si>
  <si>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</si>
  <si>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</si>
  <si>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</si>
  <si>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</si>
  <si>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</si>
  <si>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</si>
  <si>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</si>
  <si>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</si>
  <si>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</si>
  <si>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</si>
  <si>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</si>
  <si>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</si>
  <si>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</si>
  <si>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</si>
  <si>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</si>
  <si>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</si>
  <si>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</si>
  <si>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</si>
  <si>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</si>
  <si>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</si>
  <si>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</si>
  <si>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</si>
  <si>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</si>
  <si>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</si>
  <si>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</si>
  <si>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</si>
  <si>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</si>
  <si>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</si>
  <si>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</si>
  <si>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</si>
  <si>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</si>
  <si>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</si>
  <si>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</si>
  <si>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</si>
  <si>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</si>
  <si>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</si>
  <si>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</si>
  <si>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</si>
  <si>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</si>
  <si>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</si>
  <si>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</si>
  <si>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</si>
  <si>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</si>
  <si>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</si>
  <si>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</si>
  <si>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</si>
  <si>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</si>
  <si>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</si>
  <si>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</si>
  <si>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</si>
  <si>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</si>
  <si>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</si>
  <si>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</si>
  <si>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</si>
  <si>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</si>
  <si>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</si>
  <si>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</si>
  <si>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</si>
  <si>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</si>
  <si>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</si>
  <si>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</si>
  <si>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</si>
  <si>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</si>
  <si>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</si>
  <si>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</si>
  <si>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</si>
  <si>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</si>
  <si>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</si>
  <si>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</si>
  <si>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</si>
  <si>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</si>
  <si>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</si>
  <si>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</si>
  <si>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</si>
  <si>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</si>
  <si>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</si>
  <si>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</si>
  <si>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</si>
  <si>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</si>
  <si>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</si>
  <si>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</si>
  <si>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</si>
  <si>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</si>
  <si>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</si>
  <si>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</si>
  <si>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</si>
  <si>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</si>
  <si>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</si>
  <si>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</si>
  <si>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</si>
  <si>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</si>
  <si>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</si>
  <si>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</si>
  <si>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</si>
  <si>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</si>
  <si>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</si>
  <si>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</si>
  <si>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</si>
  <si>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</si>
  <si>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</si>
  <si>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</si>
  <si>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</si>
  <si>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</si>
  <si>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</si>
  <si>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</si>
  <si>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</si>
  <si>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</si>
  <si>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</si>
  <si>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</si>
  <si>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</si>
  <si>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</si>
  <si>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</si>
  <si>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</si>
  <si>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</si>
  <si>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</si>
  <si>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</si>
  <si>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</si>
  <si>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</si>
  <si>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</si>
  <si>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</si>
  <si>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</si>
  <si>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</si>
  <si>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</si>
  <si>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</si>
  <si>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</si>
  <si>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</si>
  <si>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</si>
  <si>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</si>
  <si>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</si>
  <si>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</si>
  <si>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</si>
  <si>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</si>
  <si>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</si>
  <si>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</si>
  <si>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</si>
  <si>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</si>
  <si>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</si>
  <si>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</si>
  <si>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</si>
  <si>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</si>
  <si>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</si>
  <si>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</si>
  <si>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</si>
  <si>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</si>
  <si>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</si>
  <si>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</si>
  <si>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</si>
  <si>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</si>
  <si>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</si>
  <si>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</si>
  <si>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</si>
  <si>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</si>
  <si>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</si>
  <si>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</si>
  <si>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</si>
  <si>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</si>
  <si>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</si>
  <si>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</si>
  <si>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</si>
  <si>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</si>
  <si>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</si>
  <si>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</si>
  <si>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</si>
  <si>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</si>
  <si>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</si>
  <si>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</si>
  <si>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</si>
  <si>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</si>
  <si>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</si>
  <si>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</si>
  <si>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</si>
  <si>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</si>
  <si>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</si>
  <si>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</si>
  <si>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</si>
  <si>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</si>
  <si>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</si>
  <si>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</si>
  <si>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</si>
  <si>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</si>
  <si>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</si>
  <si>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</si>
  <si>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</si>
  <si>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</si>
  <si>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</si>
  <si>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</si>
  <si>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</si>
  <si>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</si>
  <si>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</si>
  <si>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</si>
  <si>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</si>
  <si>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</si>
  <si>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</si>
  <si>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</si>
  <si>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</si>
  <si>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</si>
  <si>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</si>
  <si>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</si>
  <si>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</si>
  <si>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</si>
  <si>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</si>
  <si>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</si>
  <si>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</si>
  <si>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</si>
  <si>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</si>
  <si>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</si>
  <si>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</si>
  <si>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</si>
  <si>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</si>
  <si>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</si>
  <si>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</si>
  <si>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</si>
  <si>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</si>
  <si>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</si>
  <si>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</si>
  <si>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</si>
  <si>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</si>
  <si>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</si>
  <si>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</si>
  <si>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</si>
  <si>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</si>
  <si>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</si>
  <si>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</si>
  <si>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</si>
  <si>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</si>
  <si>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</si>
  <si>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</si>
  <si>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</si>
  <si>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</si>
  <si>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</si>
  <si>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</si>
  <si>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</si>
  <si>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</si>
  <si>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</si>
  <si>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</si>
  <si>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</si>
  <si>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</si>
  <si>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</si>
  <si>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</si>
  <si>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</si>
  <si>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</si>
  <si>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</si>
  <si>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</si>
  <si>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</si>
  <si>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</si>
  <si>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</si>
  <si>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</si>
  <si>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</si>
  <si>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</si>
  <si>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</si>
  <si>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</si>
  <si>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</si>
  <si>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</si>
  <si>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</si>
  <si>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</si>
  <si>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</si>
  <si>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</si>
  <si>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</si>
  <si>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</si>
  <si>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</si>
  <si>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</si>
  <si>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</si>
  <si>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</si>
  <si>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</si>
  <si>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</si>
  <si>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</si>
  <si>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</si>
  <si>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</si>
  <si>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</si>
  <si>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</si>
  <si>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</si>
  <si>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</si>
  <si>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</si>
  <si>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</si>
  <si>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</si>
  <si>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</si>
  <si>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</si>
  <si>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</si>
  <si>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</si>
  <si>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</si>
  <si>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</si>
  <si>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</si>
  <si>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</si>
  <si>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</si>
  <si>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</si>
  <si>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</si>
  <si>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</si>
  <si>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</si>
  <si>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</si>
  <si>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</si>
  <si>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</si>
  <si>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</si>
  <si>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</si>
  <si>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</si>
  <si>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</si>
  <si>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</si>
  <si>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</si>
  <si>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</si>
  <si>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</si>
  <si>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</si>
  <si>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</si>
  <si>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</si>
  <si>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</si>
  <si>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</si>
  <si>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</si>
  <si>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</si>
  <si>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</si>
  <si>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</si>
  <si>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</si>
  <si>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</si>
  <si>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</si>
  <si>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</si>
  <si>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</si>
  <si>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</si>
  <si>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</si>
  <si>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</si>
  <si>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</si>
  <si>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</si>
  <si>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</si>
  <si>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</si>
  <si>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</si>
  <si>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</si>
  <si>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</si>
  <si>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</si>
  <si>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</si>
  <si>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</si>
  <si>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</si>
  <si>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</si>
  <si>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</si>
  <si>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</si>
  <si>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</si>
  <si>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</si>
  <si>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</si>
  <si>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</si>
  <si>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</si>
  <si>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</si>
  <si>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</si>
  <si>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</si>
  <si>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</si>
  <si>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</si>
  <si>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</si>
  <si>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</si>
  <si>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</si>
  <si>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</si>
  <si>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</si>
  <si>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</si>
  <si>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</si>
  <si>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</si>
  <si>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</si>
  <si>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</si>
  <si>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</si>
  <si>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</si>
  <si>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</si>
  <si>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</si>
  <si>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</si>
  <si>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</si>
  <si>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</si>
  <si>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</si>
  <si>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</si>
  <si>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</si>
  <si>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</si>
  <si>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</si>
  <si>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</si>
  <si>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</si>
  <si>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</si>
  <si>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</si>
  <si>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</si>
  <si>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</si>
  <si>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</si>
  <si>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</si>
  <si>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</si>
  <si>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</si>
  <si>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</si>
  <si>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</si>
  <si>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</si>
  <si>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</si>
  <si>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</si>
  <si>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</si>
  <si>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</si>
  <si>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</si>
  <si>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</si>
  <si>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</si>
  <si>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</si>
  <si>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</si>
  <si>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</si>
  <si>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</si>
  <si>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</si>
  <si>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</si>
  <si>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</si>
  <si>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</si>
  <si>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</si>
  <si>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</si>
  <si>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</si>
  <si>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</si>
  <si>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</si>
  <si>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</si>
  <si>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</si>
  <si>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</si>
  <si>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</si>
  <si>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</si>
  <si>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</si>
  <si>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</si>
  <si>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</si>
  <si>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</si>
  <si>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</si>
  <si>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</si>
  <si>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</si>
  <si>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</si>
  <si>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</si>
  <si>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</si>
  <si>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</si>
  <si>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</si>
  <si>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</si>
  <si>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</si>
  <si>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</si>
  <si>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</si>
  <si>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</si>
  <si>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</si>
  <si>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</si>
  <si>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</si>
  <si>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</si>
  <si>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</si>
  <si>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</si>
  <si>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</si>
  <si>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</si>
  <si>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</si>
  <si>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</si>
  <si>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</si>
  <si>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</si>
  <si>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</si>
  <si>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</si>
  <si>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</si>
  <si>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</si>
  <si>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</si>
  <si>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</si>
  <si>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</si>
  <si>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</si>
  <si>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</si>
  <si>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</si>
  <si>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</si>
  <si>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</si>
  <si>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</si>
  <si>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</si>
  <si>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</si>
  <si>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</si>
  <si>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</si>
  <si>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</si>
  <si>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</si>
  <si>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</si>
  <si>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</si>
  <si>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</si>
  <si>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</si>
  <si>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</si>
  <si>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</si>
  <si>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</si>
  <si>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</si>
  <si>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</si>
  <si>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</si>
  <si>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</si>
  <si>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</si>
  <si>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</si>
  <si>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</si>
  <si>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</si>
  <si>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</si>
  <si>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</si>
  <si>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</si>
  <si>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</si>
  <si>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</si>
  <si>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</si>
  <si>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</si>
  <si>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</si>
  <si>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</si>
  <si>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</si>
  <si>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</si>
  <si>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</si>
  <si>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</si>
  <si>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</si>
  <si>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</si>
  <si>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</si>
  <si>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</si>
  <si>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</si>
  <si>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</si>
  <si>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</si>
  <si>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</si>
  <si>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</si>
  <si>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</si>
  <si>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</si>
  <si>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</si>
  <si>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</si>
  <si>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</si>
  <si>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</si>
  <si>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</si>
  <si>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</si>
  <si>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</si>
  <si>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</si>
  <si>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</si>
  <si>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</si>
  <si>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</si>
  <si>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</si>
  <si>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</si>
  <si>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</si>
  <si>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</si>
  <si>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</si>
  <si>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</si>
  <si>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</si>
  <si>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</si>
  <si>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</si>
  <si>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</si>
  <si>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</si>
  <si>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</si>
  <si>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</si>
  <si>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</si>
  <si>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</si>
  <si>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</si>
  <si>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</si>
  <si>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</si>
  <si>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</si>
  <si>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</si>
  <si>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</si>
  <si>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</si>
  <si>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</si>
  <si>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</si>
  <si>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</si>
  <si>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</si>
  <si>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</si>
  <si>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</si>
  <si>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</si>
  <si>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</si>
  <si>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</si>
  <si>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</si>
  <si>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</si>
  <si>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</si>
  <si>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</si>
  <si>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</si>
  <si>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</si>
  <si>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</si>
  <si>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</si>
  <si>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</si>
  <si>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</si>
  <si>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</si>
  <si>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</si>
  <si>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</si>
  <si>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</si>
  <si>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</si>
  <si>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</si>
  <si>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</si>
  <si>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</si>
  <si>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</si>
  <si>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</si>
  <si>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</si>
  <si>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</si>
  <si>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</si>
  <si>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</si>
  <si>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</si>
  <si>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</si>
  <si>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</si>
  <si>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</si>
  <si>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</si>
  <si>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</si>
  <si>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</si>
  <si>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</si>
  <si>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</si>
  <si>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</si>
  <si>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</si>
  <si>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</si>
  <si>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</si>
  <si>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</si>
  <si>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</si>
  <si>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</si>
  <si>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</si>
  <si>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</si>
  <si>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</si>
  <si>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</si>
  <si>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</si>
  <si>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</si>
  <si>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</si>
  <si>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</si>
  <si>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</si>
  <si>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</si>
  <si>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</si>
  <si>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</si>
  <si>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</si>
  <si>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</si>
  <si>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</si>
  <si>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</si>
  <si>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</si>
  <si>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</si>
  <si>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</si>
  <si>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</si>
  <si>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</si>
  <si>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</si>
  <si>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L'AVAL DE MENDE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</si>
  <si>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</si>
  <si>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</si>
  <si>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</si>
  <si>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</si>
  <si>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IBMR-19-M72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</si>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</sst>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 activeCellId="0" sqref="B1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736283</v>
      </c>
      <c r="G10" s="25"/>
      <c r="H10" s="25"/>
    </row>
    <row r="11" customFormat="false" ht="15" hidden="false" customHeight="false" outlineLevel="0" collapsed="false">
      <c r="A11" s="26" t="s">
        <v>5183</v>
      </c>
      <c r="B11" s="30" t="n">
        <v>43664</v>
      </c>
      <c r="D11" s="26" t="s">
        <v>5184</v>
      </c>
      <c r="E11" s="29" t="n">
        <v>6375865</v>
      </c>
      <c r="G11" s="25"/>
      <c r="H11" s="25"/>
    </row>
    <row r="12" customFormat="false" ht="15" hidden="false" customHeight="false" outlineLevel="0" collapsed="false">
      <c r="A12" s="26" t="s">
        <v>5185</v>
      </c>
      <c r="B12" s="29" t="s">
        <v>5186</v>
      </c>
      <c r="D12" s="26" t="s">
        <v>5187</v>
      </c>
      <c r="E12" s="29" t="n">
        <v>736187</v>
      </c>
      <c r="G12" s="25"/>
      <c r="H12" s="25"/>
    </row>
    <row r="13" customFormat="false" ht="17.25" hidden="false" customHeight="true" outlineLevel="0" collapsed="false">
      <c r="A13" s="12"/>
      <c r="B13" s="31"/>
      <c r="D13" s="26" t="s">
        <v>5188</v>
      </c>
      <c r="E13" s="29" t="n">
        <v>6375895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736283</v>
      </c>
    </row>
    <row r="18" customFormat="false" ht="15" hidden="false" customHeight="false" outlineLevel="0" collapsed="false">
      <c r="A18" s="36"/>
      <c r="B18" s="37" t="s">
        <v>5196</v>
      </c>
      <c r="C18" s="38" t="n">
        <f aca="false">E11</f>
        <v>6375865</v>
      </c>
    </row>
    <row r="19" customFormat="false" ht="15" hidden="false" customHeight="false" outlineLevel="0" collapsed="false">
      <c r="A19" s="33" t="s">
        <v>5197</v>
      </c>
      <c r="B19" s="39" t="n">
        <v>683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15</v>
      </c>
      <c r="D35" s="52" t="s">
        <v>5215</v>
      </c>
      <c r="E35" s="53" t="n">
        <v>85</v>
      </c>
    </row>
    <row r="36" s="56" customFormat="true" ht="15" hidden="false" customHeight="true" outlineLevel="0" collapsed="false">
      <c r="A36" s="54" t="s">
        <v>5216</v>
      </c>
      <c r="B36" s="34" t="n">
        <v>16</v>
      </c>
      <c r="C36" s="50"/>
      <c r="D36" s="55" t="s">
        <v>5217</v>
      </c>
      <c r="E36" s="34" t="n">
        <v>84</v>
      </c>
    </row>
    <row r="37" s="56" customFormat="true" ht="15" hidden="false" customHeight="true" outlineLevel="0" collapsed="false">
      <c r="A37" s="54" t="s">
        <v>5218</v>
      </c>
      <c r="B37" s="34" t="n">
        <v>10</v>
      </c>
      <c r="C37" s="50"/>
      <c r="D37" s="55" t="s">
        <v>5219</v>
      </c>
      <c r="E37" s="34" t="n">
        <v>10.7</v>
      </c>
    </row>
    <row r="38" s="56" customFormat="true" ht="15" hidden="false" customHeight="true" outlineLevel="0" collapsed="false">
      <c r="A38" s="54" t="s">
        <v>5220</v>
      </c>
      <c r="B38" s="34" t="n">
        <v>4</v>
      </c>
      <c r="C38" s="50"/>
      <c r="D38" s="55" t="s">
        <v>5220</v>
      </c>
      <c r="E38" s="34" t="n">
        <v>7</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1</v>
      </c>
    </row>
    <row r="74" s="17" customFormat="true" ht="15" hidden="false" customHeight="false" outlineLevel="0" collapsed="false">
      <c r="A74" s="33" t="s">
        <v>5250</v>
      </c>
      <c r="B74" s="62"/>
      <c r="C74" s="50"/>
      <c r="D74" s="26" t="s">
        <v>5250</v>
      </c>
      <c r="E74" s="62" t="n">
        <v>3</v>
      </c>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2</v>
      </c>
      <c r="C84" s="50"/>
      <c r="D84" s="26" t="s">
        <v>5258</v>
      </c>
      <c r="E84" s="62" t="n">
        <v>3</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0.75</v>
      </c>
      <c r="E97" s="82" t="n">
        <v>1.5</v>
      </c>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c r="E98" s="82" t="n">
        <v>0.01</v>
      </c>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t="n">
        <v>0.01</v>
      </c>
      <c r="F99" s="82" t="s">
        <v>5274</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2.2</v>
      </c>
      <c r="E100" s="82" t="n">
        <v>4</v>
      </c>
      <c r="F100" s="82" t="s">
        <v>5274</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0.02</v>
      </c>
      <c r="E101" s="82" t="n">
        <v>0.01</v>
      </c>
      <c r="F101" s="82" t="s">
        <v>5274</v>
      </c>
      <c r="G101" s="85"/>
      <c r="H101" s="86"/>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c r="E102" s="82" t="n">
        <v>0.01</v>
      </c>
      <c r="F102" s="82" t="s">
        <v>5274</v>
      </c>
      <c r="G102" s="85"/>
      <c r="H102" s="86"/>
    </row>
    <row r="103" customFormat="false" ht="15" hidden="false" customHeight="false" outlineLevel="0" collapsed="false">
      <c r="A103" s="78" t="s">
        <v>1070</v>
      </c>
      <c r="B103" s="79" t="str">
        <f aca="false">IF(A103="NEWCOD",IF(ISBLANK(G103),"renseigner le champ 'Nouveau taxon'",G103),VLOOKUP(A103,'Ref Taxo'!A:B,2,FALSE()))</f>
        <v>Cinclidotus riparius</v>
      </c>
      <c r="C103" s="80" t="n">
        <f aca="false">IF(A103="NEWCOD",IF(ISBLANK(H103),"NoCod",H103),VLOOKUP(A103,'Ref Taxo'!A:D,4,FALSE()))</f>
        <v>1321</v>
      </c>
      <c r="D103" s="81" t="n">
        <v>0.01</v>
      </c>
      <c r="E103" s="82" t="n">
        <v>0.1</v>
      </c>
      <c r="F103" s="82" t="s">
        <v>5274</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c r="E104" s="82" t="n">
        <v>0.03</v>
      </c>
      <c r="F104" s="82" t="s">
        <v>5274</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0.5</v>
      </c>
      <c r="E105" s="82" t="n">
        <v>0.4</v>
      </c>
      <c r="F105" s="82" t="s">
        <v>5274</v>
      </c>
      <c r="G105" s="85"/>
      <c r="H105" s="86"/>
    </row>
    <row r="106" customFormat="false" ht="15" hidden="false" customHeight="false" outlineLevel="0" collapsed="false">
      <c r="A106" s="78" t="s">
        <v>2246</v>
      </c>
      <c r="B106" s="79" t="str">
        <f aca="false">IF(A106="NEWCOD",IF(ISBLANK(G106),"renseigner le champ 'Nouveau taxon'",G106),VLOOKUP(A106,'Ref Taxo'!A:B,2,FALSE()))</f>
        <v>Hygroamblystegium fluviatile</v>
      </c>
      <c r="C106" s="80" t="n">
        <f aca="false">IF(A106="NEWCOD",IF(ISBLANK(H106),"NoCod",H106),VLOOKUP(A106,'Ref Taxo'!A:D,4,FALSE()))</f>
        <v>1237</v>
      </c>
      <c r="D106" s="81" t="n">
        <v>0.2</v>
      </c>
      <c r="E106" s="82" t="n">
        <v>0.1</v>
      </c>
      <c r="F106" s="82" t="s">
        <v>5274</v>
      </c>
      <c r="G106" s="85"/>
      <c r="H106" s="86"/>
    </row>
    <row r="107" customFormat="false" ht="1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0.1</v>
      </c>
      <c r="E107" s="82" t="n">
        <v>0.05</v>
      </c>
      <c r="F107" s="82" t="s">
        <v>5274</v>
      </c>
      <c r="G107" s="85"/>
      <c r="H107" s="86"/>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0.01</v>
      </c>
      <c r="E108" s="82"/>
      <c r="F108" s="82" t="s">
        <v>5274</v>
      </c>
      <c r="G108" s="85"/>
      <c r="H108" s="86"/>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0.01</v>
      </c>
      <c r="E109" s="82" t="n">
        <v>0.01</v>
      </c>
      <c r="F109" s="82" t="s">
        <v>5274</v>
      </c>
      <c r="G109" s="85"/>
      <c r="H109" s="86"/>
    </row>
    <row r="110" customFormat="false" ht="15" hidden="false" customHeight="false" outlineLevel="0" collapsed="false">
      <c r="A110" s="78" t="s">
        <v>2640</v>
      </c>
      <c r="B110" s="79" t="str">
        <f aca="false">IF(A110="NEWCOD",IF(ISBLANK(G110),"renseigner le champ 'Nouveau taxon'",G110),VLOOKUP(A110,'Ref Taxo'!A:B,2,FALSE()))</f>
        <v>Lemna minor</v>
      </c>
      <c r="C110" s="80" t="n">
        <f aca="false">IF(A110="NEWCOD",IF(ISBLANK(H110),"NoCod",H110),VLOOKUP(A110,'Ref Taxo'!A:D,4,FALSE()))</f>
        <v>1626</v>
      </c>
      <c r="D110" s="81" t="n">
        <v>0.01</v>
      </c>
      <c r="E110" s="82" t="n">
        <v>0.01</v>
      </c>
      <c r="F110" s="82" t="s">
        <v>5274</v>
      </c>
      <c r="G110" s="85"/>
      <c r="H110" s="86"/>
    </row>
    <row r="111" customFormat="false" ht="15" hidden="false" customHeight="false" outlineLevel="0" collapsed="false">
      <c r="A111" s="78" t="s">
        <v>1719</v>
      </c>
      <c r="B111" s="79" t="str">
        <f aca="false">IF(A111="NEWCOD",IF(ISBLANK(G111),"renseigner le champ 'Nouveau taxon'",G111),VLOOKUP(A111,'Ref Taxo'!A:B,2,FALSE()))</f>
        <v>Equisetum arvense</v>
      </c>
      <c r="C111" s="80" t="n">
        <f aca="false">IF(A111="NEWCOD",IF(ISBLANK(H111),"NoCod",H111),VLOOKUP(A111,'Ref Taxo'!A:D,4,FALSE()))</f>
        <v>1384</v>
      </c>
      <c r="D111" s="81" t="n">
        <v>0.01</v>
      </c>
      <c r="E111" s="82" t="n">
        <v>0.01</v>
      </c>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2019-12-03T11:07:11Z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