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2000" sheetId="2" r:id="rId2"/>
    <sheet name="Mises à jour" sheetId="3" r:id="rId3"/>
  </sheets>
  <definedNames/>
  <calcPr calcId="162913"/>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<sst xmlns="http://schemas.openxmlformats.org/spreadsheetml/2006/main" count="6483" uniqueCount="5304">
  <si>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</si>
  <si>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</si>
  <si>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</si>
  <si>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</si>
  <si>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</si>
  <si>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</si>
  <si>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</si>
  <si>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</si>
  <si>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</si>
  <si>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</si>
  <si>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</si>
  <si>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</si>
  <si>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</si>
  <si>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</si>
  <si>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</si>
  <si>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</si>
  <si>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</si>
  <si>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</si>
  <si>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</si>
  <si>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</si>
  <si>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</si>
  <si>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</si>
  <si>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</si>
  <si>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</si>
  <si>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</si>
  <si>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</si>
  <si>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</si>
  <si>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</si>
  <si>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</si>
  <si>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</si>
  <si>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</si>
  <si>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</si>
  <si>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</si>
  <si>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</si>
  <si>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</si>
  <si>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</si>
  <si>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</si>
  <si>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</si>
  <si>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</si>
  <si>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</si>
  <si>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</si>
  <si>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</si>
  <si>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</si>
  <si>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</si>
  <si>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</si>
  <si>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</si>
  <si>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</si>
  <si>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</si>
  <si>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</si>
  <si>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</si>
  <si>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</si>
  <si>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</si>
  <si>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</si>
  <si>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</si>
  <si>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</si>
  <si>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</si>
  <si>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</si>
  <si>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</si>
  <si>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</si>
  <si>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</si>
  <si>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</si>
  <si>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</si>
  <si>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</si>
  <si>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</si>
  <si>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</si>
  <si>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</si>
  <si>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</si>
  <si>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</si>
  <si>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</si>
  <si>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</si>
  <si>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</si>
  <si>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</si>
  <si>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</si>
  <si>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</si>
  <si>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</si>
  <si>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</si>
  <si>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</si>
  <si>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</si>
  <si>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</si>
  <si>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</si>
  <si>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</si>
  <si>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</si>
  <si>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</si>
  <si>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</si>
  <si>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</si>
  <si>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</si>
  <si>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</si>
  <si>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</si>
  <si>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</si>
  <si>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</si>
  <si>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</si>
  <si>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</si>
  <si>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</si>
  <si>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</si>
  <si>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</si>
  <si>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</si>
  <si>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</si>
  <si>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</si>
  <si>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</si>
  <si>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</si>
  <si>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</si>
  <si>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</si>
  <si>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</si>
  <si>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</si>
  <si>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</si>
  <si>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</si>
  <si>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</si>
  <si>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</si>
  <si>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</si>
  <si>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</si>
  <si>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</si>
  <si>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</si>
  <si>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</si>
  <si>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</si>
  <si>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</si>
  <si>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</si>
  <si>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</si>
  <si>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</si>
  <si>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</si>
  <si>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</si>
  <si>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</si>
  <si>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</si>
  <si>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</si>
  <si>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</si>
  <si>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</si>
  <si>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</si>
  <si>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</si>
  <si>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</si>
  <si>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</si>
  <si>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</si>
  <si>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</si>
  <si>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</si>
  <si>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</si>
  <si>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</si>
  <si>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</si>
  <si>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</si>
  <si>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</si>
  <si>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</si>
  <si>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</si>
  <si>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</si>
  <si>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</si>
  <si>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</si>
  <si>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</si>
  <si>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</si>
  <si>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</si>
  <si>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</si>
  <si>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</si>
  <si>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</si>
  <si>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</si>
  <si>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</si>
  <si>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</si>
  <si>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</si>
  <si>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</si>
  <si>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</si>
  <si>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</si>
  <si>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</si>
  <si>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</si>
  <si>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</si>
  <si>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</si>
  <si>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</si>
  <si>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</si>
  <si>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</si>
  <si>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</si>
  <si>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</si>
  <si>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</si>
  <si>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</si>
  <si>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</si>
  <si>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</si>
  <si>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</si>
  <si>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</si>
  <si>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</si>
  <si>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</si>
  <si>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</si>
  <si>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</si>
  <si>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</si>
  <si>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</si>
  <si>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</si>
  <si>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</si>
  <si>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</si>
  <si>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</si>
  <si>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</si>
  <si>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</si>
  <si>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</si>
  <si>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</si>
  <si>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</si>
  <si>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</si>
  <si>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</si>
  <si>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</si>
  <si>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</si>
  <si>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</si>
  <si>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</si>
  <si>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</si>
  <si>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</si>
  <si>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</si>
  <si>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</si>
  <si>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</si>
  <si>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</si>
  <si>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</si>
  <si>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</si>
  <si>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</si>
  <si>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</si>
  <si>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</si>
  <si>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</si>
  <si>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</si>
  <si>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</si>
  <si>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</si>
  <si>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</si>
  <si>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</si>
  <si>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</si>
  <si>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</si>
  <si>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</si>
  <si>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</si>
  <si>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</si>
  <si>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</si>
  <si>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</si>
  <si>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</si>
  <si>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</si>
  <si>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</si>
  <si>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</si>
  <si>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</si>
  <si>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</si>
  <si>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</si>
  <si>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</si>
  <si>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</si>
  <si>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</si>
  <si>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</si>
  <si>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</si>
  <si>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</si>
  <si>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</si>
  <si>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</si>
  <si>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</si>
  <si>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</si>
  <si>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</si>
  <si>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</si>
  <si>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</si>
  <si>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</si>
  <si>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</si>
  <si>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</si>
  <si>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</si>
  <si>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</si>
  <si>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</si>
  <si>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</si>
  <si>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</si>
  <si>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</si>
  <si>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</si>
  <si>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</si>
  <si>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</si>
  <si>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</si>
  <si>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</si>
  <si>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</si>
  <si>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</si>
  <si>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</si>
  <si>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</si>
  <si>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</si>
  <si>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</si>
  <si>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</si>
  <si>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</si>
  <si>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</si>
  <si>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</si>
  <si>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</si>
  <si>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</si>
  <si>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</si>
  <si>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</si>
  <si>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</si>
  <si>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</si>
  <si>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</si>
  <si>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</si>
  <si>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</si>
  <si>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</si>
  <si>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</si>
  <si>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</si>
  <si>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</si>
  <si>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</si>
  <si>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</si>
  <si>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</si>
  <si>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</si>
  <si>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</si>
  <si>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</si>
  <si>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</si>
  <si>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</si>
  <si>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</si>
  <si>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</si>
  <si>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</si>
  <si>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</si>
  <si>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</si>
  <si>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</si>
  <si>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</si>
  <si>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</si>
  <si>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</si>
  <si>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</si>
  <si>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</si>
  <si>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</si>
  <si>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</si>
  <si>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</si>
  <si>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</si>
  <si>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</si>
  <si>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</si>
  <si>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</si>
  <si>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</si>
  <si>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</si>
  <si>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</si>
  <si>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</si>
  <si>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</si>
  <si>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</si>
  <si>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</si>
  <si>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</si>
  <si>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</si>
  <si>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</si>
  <si>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</si>
  <si>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</si>
  <si>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</si>
  <si>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</si>
  <si>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</si>
  <si>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</si>
  <si>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</si>
  <si>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</si>
  <si>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</si>
  <si>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</si>
  <si>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</si>
  <si>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</si>
  <si>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</si>
  <si>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</si>
  <si>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</si>
  <si>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</si>
  <si>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</si>
  <si>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</si>
  <si>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</si>
  <si>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</si>
  <si>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</si>
  <si>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</si>
  <si>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</si>
  <si>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</si>
  <si>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</si>
  <si>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</si>
  <si>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</si>
  <si>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</si>
  <si>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</si>
  <si>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</si>
  <si>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</si>
  <si>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</si>
  <si>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</si>
  <si>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</si>
  <si>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</si>
  <si>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</si>
  <si>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</si>
  <si>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</si>
  <si>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</si>
  <si>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</si>
  <si>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</si>
  <si>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</si>
  <si>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</si>
  <si>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</si>
  <si>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</si>
  <si>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</si>
  <si>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</si>
  <si>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</si>
  <si>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</si>
  <si>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</si>
  <si>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</si>
  <si>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</si>
  <si>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</si>
  <si>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</si>
  <si>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</si>
  <si>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</si>
  <si>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</si>
  <si>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</si>
  <si>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</si>
  <si>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</si>
  <si>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</si>
  <si>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</si>
  <si>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</si>
  <si>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</si>
  <si>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</si>
  <si>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</si>
  <si>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</si>
  <si>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</si>
  <si>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</si>
  <si>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</si>
  <si>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</si>
  <si>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</si>
  <si>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</si>
  <si>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</si>
  <si>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</si>
  <si>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</si>
  <si>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</si>
  <si>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</si>
  <si>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</si>
  <si>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</si>
  <si>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</si>
  <si>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</si>
  <si>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</si>
  <si>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</si>
  <si>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</si>
  <si>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</si>
  <si>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</si>
  <si>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</si>
  <si>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</si>
  <si>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</si>
  <si>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</si>
  <si>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</si>
  <si>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</si>
  <si>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</si>
  <si>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</si>
  <si>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</si>
  <si>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</si>
  <si>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</si>
  <si>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</si>
  <si>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</si>
  <si>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</si>
  <si>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</si>
  <si>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</si>
  <si>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</si>
  <si>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</si>
  <si>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</si>
  <si>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</si>
  <si>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</si>
  <si>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</si>
  <si>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</si>
  <si>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</si>
  <si>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</si>
  <si>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</si>
  <si>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</si>
  <si>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</si>
  <si>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</si>
  <si>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</si>
  <si>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</si>
  <si>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</si>
  <si>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</si>
  <si>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</si>
  <si>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</si>
  <si>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</si>
  <si>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</si>
  <si>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</si>
  <si>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</si>
  <si>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</si>
  <si>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</si>
  <si>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</si>
  <si>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</si>
  <si>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</si>
  <si>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</si>
  <si>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</si>
  <si>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</si>
  <si>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</si>
  <si>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</si>
  <si>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</si>
  <si>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</si>
  <si>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</si>
  <si>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</si>
  <si>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</si>
  <si>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</si>
  <si>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</si>
  <si>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</si>
  <si>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</si>
  <si>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</si>
  <si>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</si>
  <si>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</si>
  <si>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</si>
  <si>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</si>
  <si>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</si>
  <si>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</si>
  <si>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</si>
  <si>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</si>
  <si>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</si>
  <si>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</si>
  <si>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</si>
  <si>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</si>
  <si>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</si>
  <si>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</si>
  <si>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</si>
  <si>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</si>
  <si>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</si>
  <si>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</si>
  <si>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</si>
  <si>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</si>
  <si>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</si>
  <si>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</si>
  <si>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</si>
  <si>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</si>
  <si>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</si>
  <si>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</si>
  <si>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</si>
  <si>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</si>
  <si>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</si>
  <si>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</si>
  <si>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</si>
  <si>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</si>
  <si>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</si>
  <si>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</si>
  <si>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</si>
  <si>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</si>
  <si>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</si>
  <si>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</si>
  <si>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</si>
  <si>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</si>
  <si>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</si>
  <si>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</si>
  <si>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</si>
  <si>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</si>
  <si>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</si>
  <si>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</si>
  <si>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</si>
  <si>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</si>
  <si>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</si>
  <si>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</si>
  <si>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</si>
  <si>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</si>
  <si>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</si>
  <si>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</si>
  <si>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</si>
  <si>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</si>
  <si>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</si>
  <si>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</si>
  <si>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</si>
  <si>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</si>
  <si>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</si>
  <si>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</si>
  <si>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</si>
  <si>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</si>
  <si>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</si>
  <si>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</si>
  <si>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</si>
  <si>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</si>
  <si>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</si>
  <si>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</si>
  <si>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</si>
  <si>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</si>
  <si>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</si>
  <si>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</si>
  <si>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</si>
  <si>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</si>
  <si>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</si>
  <si>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</si>
  <si>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</si>
  <si>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</si>
  <si>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</si>
  <si>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</si>
  <si>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</si>
  <si>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</si>
  <si>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</si>
  <si>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</si>
  <si>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</si>
  <si>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</si>
  <si>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</si>
  <si>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</si>
  <si>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</si>
  <si>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</si>
  <si>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</si>
  <si>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</si>
  <si>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</si>
  <si>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</si>
  <si>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</si>
  <si>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</si>
  <si>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</si>
  <si>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</si>
  <si>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</si>
  <si>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</si>
  <si>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</si>
  <si>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</si>
  <si>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</si>
  <si>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</si>
  <si>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</si>
  <si>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</si>
  <si>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</si>
  <si>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</si>
  <si>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</si>
  <si>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</si>
  <si>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</si>
  <si>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</si>
  <si>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</si>
  <si>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</si>
  <si>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</si>
  <si>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</si>
  <si>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</si>
  <si>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</si>
  <si>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</si>
  <si>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</si>
  <si>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</si>
  <si>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</si>
  <si>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</si>
  <si>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</si>
  <si>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</si>
  <si>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</si>
  <si>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</si>
  <si>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</si>
  <si>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</si>
  <si>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</si>
  <si>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</si>
  <si>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</si>
  <si>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</si>
  <si>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</si>
  <si>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</si>
  <si>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</si>
  <si>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</si>
  <si>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</si>
  <si>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</si>
  <si>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</si>
  <si>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</si>
  <si>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</si>
  <si>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</si>
  <si>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</si>
  <si>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</si>
  <si>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</si>
  <si>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</si>
  <si>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</si>
  <si>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</si>
  <si>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</si>
  <si>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</si>
  <si>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</si>
  <si>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</si>
  <si>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</si>
  <si>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</si>
  <si>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</si>
  <si>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</si>
  <si>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</si>
  <si>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</si>
  <si>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</si>
  <si>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</si>
  <si>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</si>
  <si>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</si>
  <si>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</si>
  <si>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</si>
  <si>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</si>
  <si>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</si>
  <si>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</si>
  <si>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</si>
  <si>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</si>
  <si>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</si>
  <si>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</si>
  <si>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</si>
  <si>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</si>
  <si>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</si>
  <si>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</si>
  <si>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</si>
  <si>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</si>
  <si>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</si>
  <si>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</si>
  <si>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</si>
  <si>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</si>
  <si>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</si>
  <si>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</si>
  <si>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</si>
  <si>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</si>
  <si>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</si>
  <si>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</si>
  <si>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</si>
  <si>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</si>
  <si>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</si>
  <si>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</si>
  <si>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</si>
  <si>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</si>
  <si>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</si>
  <si>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</si>
  <si>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</si>
  <si>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</si>
  <si>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</si>
  <si>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</si>
  <si>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</si>
  <si>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</si>
  <si>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</si>
  <si>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</si>
  <si>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</si>
  <si>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</si>
  <si>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</si>
  <si>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</si>
  <si>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</si>
  <si>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</si>
  <si>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</si>
  <si>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</si>
  <si>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</si>
  <si>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</si>
  <si>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</si>
  <si>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</si>
  <si>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</si>
  <si>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</si>
  <si>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</si>
  <si>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</si>
  <si>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</si>
  <si>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</si>
  <si>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</si>
  <si>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</si>
  <si>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</si>
  <si>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</si>
  <si>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</si>
  <si>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</si>
  <si>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</si>
  <si>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</si>
  <si>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</si>
  <si>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</si>
  <si>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</si>
  <si>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</si>
  <si>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</si>
  <si>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</si>
  <si>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</si>
  <si>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</si>
  <si>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</si>
  <si>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</si>
  <si>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</si>
  <si>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</si>
  <si>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</si>
  <si>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</si>
  <si>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</si>
  <si>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</si>
  <si>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</si>
  <si>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</si>
  <si>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</si>
  <si>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</si>
  <si>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</si>
  <si>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</si>
  <si>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</si>
  <si>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</si>
  <si>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</si>
  <si>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</si>
  <si>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</si>
  <si>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</si>
  <si>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</si>
  <si>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</si>
  <si>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</si>
  <si>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</si>
  <si>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</si>
  <si>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</si>
  <si>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</si>
  <si>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</si>
  <si>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</si>
  <si>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</si>
  <si>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</si>
  <si>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</si>
  <si>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</si>
  <si>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</si>
  <si>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</si>
  <si>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</si>
  <si>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</si>
  <si>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</si>
  <si>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</si>
  <si>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</si>
  <si>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</si>
  <si>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</si>
  <si>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</si>
  <si>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</si>
  <si>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</si>
  <si>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</si>
  <si>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</si>
  <si>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</si>
  <si>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</si>
  <si>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</si>
  <si>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</si>
  <si>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</si>
  <si>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</si>
  <si>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</si>
  <si>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</si>
  <si>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</si>
  <si>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</si>
  <si>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</si>
  <si>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</si>
  <si>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</si>
  <si>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</si>
  <si>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</si>
  <si>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</si>
  <si>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</si>
  <si>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</si>
  <si>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</si>
  <si>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</si>
  <si>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</si>
  <si>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</si>
  <si>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</si>
  <si>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</si>
  <si>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</si>
  <si>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</si>
  <si>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</si>
  <si>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</si>
  <si>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</si>
  <si>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</si>
  <si>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</si>
  <si>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</si>
  <si>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</si>
  <si>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</si>
  <si>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</si>
  <si>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</si>
  <si>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</si>
  <si>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</si>
  <si>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</si>
  <si>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</si>
  <si>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</si>
  <si>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</si>
  <si>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</si>
  <si>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</si>
  <si>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</si>
  <si>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</si>
  <si>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</si>
  <si>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</si>
  <si>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</si>
  <si>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</si>
  <si>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</si>
  <si>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</si>
  <si>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</si>
  <si>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</si>
  <si>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</si>
  <si>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</si>
  <si>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</si>
  <si>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</si>
  <si>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</si>
  <si>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</si>
  <si>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</si>
  <si>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</si>
  <si>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</si>
  <si>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</si>
  <si>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</si>
  <si>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</si>
  <si>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</si>
  <si>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</si>
  <si>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</si>
  <si>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</si>
  <si>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</si>
  <si>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</si>
  <si>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</si>
  <si>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</si>
  <si>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</si>
  <si>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</si>
  <si>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</si>
  <si>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</si>
  <si>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</si>
  <si>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</si>
  <si>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</si>
  <si>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</si>
  <si>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</si>
  <si>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</si>
  <si>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</si>
  <si>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</si>
  <si>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</si>
  <si>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</si>
  <si>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</si>
  <si>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</si>
  <si>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</si>
  <si>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</si>
  <si>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</si>
  <si>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</si>
  <si>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</si>
  <si>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</si>
  <si>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</si>
  <si>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</si>
  <si>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</si>
  <si>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</si>
  <si>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</si>
  <si>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</si>
  <si>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</si>
  <si>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</si>
  <si>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</si>
  <si>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</si>
  <si>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</si>
  <si>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</si>
  <si>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</si>
  <si>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</si>
  <si>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</si>
  <si>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</si>
  <si>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</si>
  <si>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</si>
  <si>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</si>
  <si>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</si>
  <si>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</si>
  <si>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</si>
  <si>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</si>
  <si>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</si>
  <si>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</si>
  <si>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</si>
  <si>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</si>
  <si>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</si>
  <si>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</si>
  <si>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</si>
  <si>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</si>
  <si>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</si>
  <si>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</si>
  <si>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</si>
  <si>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</si>
  <si>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</si>
  <si>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</si>
  <si>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</si>
  <si>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</si>
  <si>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</si>
  <si>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</si>
  <si>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</si>
  <si>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</si>
  <si>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</si>
  <si>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</si>
  <si>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</si>
  <si>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</si>
  <si>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</si>
  <si>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</si>
  <si>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</si>
  <si>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</si>
  <si>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</si>
  <si>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</si>
  <si>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</si>
  <si>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</si>
  <si>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</si>
  <si>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</si>
  <si>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</si>
  <si>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</si>
  <si>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</si>
  <si>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</si>
  <si>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</si>
  <si>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</si>
  <si>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</si>
  <si>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</si>
  <si>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</si>
  <si>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</si>
  <si>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</si>
  <si>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</si>
  <si>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</si>
  <si>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</si>
  <si>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</si>
  <si>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</si>
  <si>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</si>
  <si>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</si>
  <si>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</si>
  <si>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</si>
  <si>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</si>
  <si>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</si>
  <si>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</si>
  <si>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</si>
  <si>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</si>
  <si>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</si>
  <si>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</si>
  <si>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</si>
  <si>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</si>
  <si>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</si>
  <si>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</si>
  <si>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</si>
  <si>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</si>
  <si>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</si>
  <si>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</si>
  <si>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</si>
  <si>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</si>
  <si>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</si>
  <si>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</si>
  <si>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</si>
  <si>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</si>
  <si>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</si>
  <si>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</si>
  <si>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</si>
  <si>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</si>
  <si>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</si>
  <si>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</si>
  <si>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</si>
  <si>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</si>
  <si>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</si>
  <si>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</si>
  <si>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</si>
  <si>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</si>
  <si>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</si>
  <si>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</si>
  <si>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</si>
  <si>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</si>
  <si>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</si>
  <si>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</si>
  <si>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</si>
  <si>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</si>
  <si>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</si>
  <si>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</si>
  <si>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</si>
  <si>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</si>
  <si>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</si>
  <si>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</si>
  <si>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</si>
  <si>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</si>
  <si>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</si>
  <si>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</si>
  <si>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</si>
  <si>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</si>
  <si>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</si>
  <si>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</si>
  <si>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</si>
  <si>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</si>
  <si>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</si>
  <si>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</si>
  <si>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</si>
  <si>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</si>
  <si>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</si>
  <si>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</si>
  <si>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</si>
  <si>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</si>
  <si>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</si>
  <si>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</si>
  <si>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</si>
  <si>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</si>
  <si>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</si>
  <si>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</si>
  <si>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</si>
  <si>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</si>
  <si>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</si>
  <si>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</si>
  <si>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</si>
  <si>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</si>
  <si>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</si>
  <si>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</si>
  <si>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</si>
  <si>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</si>
  <si>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</si>
  <si>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</si>
  <si>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</si>
  <si>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</si>
  <si>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</si>
  <si>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</si>
  <si>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</si>
  <si>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</si>
  <si>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</si>
  <si>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</si>
  <si>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</si>
  <si>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</si>
  <si>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</si>
  <si>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</si>
  <si>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</si>
  <si>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</si>
  <si>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</si>
  <si>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</si>
  <si>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</si>
  <si>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</si>
  <si>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</si>
  <si>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</si>
  <si>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</si>
  <si>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</si>
  <si>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</si>
  <si>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</si>
  <si>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</si>
  <si>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</si>
  <si>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</si>
  <si>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</si>
  <si>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</si>
  <si>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</si>
  <si>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</si>
  <si>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</si>
  <si>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</si>
  <si>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</si>
  <si>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</si>
  <si>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</si>
  <si>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</si>
  <si>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</si>
  <si>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</si>
  <si>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</si>
  <si>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</si>
  <si>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</si>
  <si>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</si>
  <si>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</si>
  <si>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</si>
  <si>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</si>
  <si>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</si>
  <si>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</si>
  <si>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</si>
  <si>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</si>
  <si>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</si>
  <si>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</si>
  <si>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</si>
  <si>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</si>
  <si>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</si>
  <si>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</si>
  <si>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</si>
  <si>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</si>
  <si>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</si>
  <si>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</si>
  <si>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</si>
  <si>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</si>
  <si>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</si>
  <si>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</si>
  <si>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</si>
  <si>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</si>
  <si>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</si>
  <si>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</si>
  <si>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</si>
  <si>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</si>
  <si>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</si>
  <si>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</si>
  <si>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</si>
  <si>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</si>
  <si>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</si>
  <si>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</si>
  <si>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</si>
  <si>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</si>
  <si>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</si>
  <si>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</si>
  <si>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</si>
  <si>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</si>
  <si>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</si>
  <si>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</si>
  <si>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</si>
  <si>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</si>
  <si>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</si>
  <si>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</si>
  <si>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</si>
  <si>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</si>
  <si>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</si>
  <si>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</si>
  <si>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</si>
  <si>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</si>
  <si>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</si>
  <si>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</si>
  <si>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</si>
  <si>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</si>
  <si>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</si>
  <si>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</si>
  <si>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</si>
  <si>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</si>
  <si>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</si>
  <si>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</si>
  <si>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</si>
  <si>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</si>
  <si>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</si>
  <si>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</si>
  <si>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</si>
  <si>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</si>
  <si>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</si>
  <si>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</si>
  <si>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</si>
  <si>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</si>
  <si>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</si>
  <si>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</si>
  <si>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</si>
  <si>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</si>
  <si>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</si>
  <si>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</si>
  <si>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</si>
  <si>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</si>
  <si>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</si>
  <si>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</si>
  <si>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</si>
  <si>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</si>
  <si>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</si>
  <si>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</si>
  <si>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</si>
  <si>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</si>
  <si>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</si>
  <si>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</si>
  <si>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</si>
  <si>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</si>
  <si>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</si>
  <si>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</si>
  <si>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</si>
  <si>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</si>
  <si>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</si>
  <si>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</si>
  <si>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</si>
  <si>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</si>
  <si>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</si>
  <si>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</si>
  <si>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</si>
  <si>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</si>
  <si>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</si>
  <si>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</si>
  <si>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</si>
  <si>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</si>
  <si>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</si>
  <si>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</si>
  <si>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</si>
  <si>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</si>
  <si>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</si>
  <si>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</si>
  <si>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</si>
  <si>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</si>
  <si>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</si>
  <si>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</si>
  <si>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</si>
  <si>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</si>
  <si>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</si>
  <si>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</si>
  <si>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</si>
  <si>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</si>
  <si>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</si>
  <si>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</si>
  <si>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</si>
  <si>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</si>
  <si>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</si>
  <si>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</si>
  <si>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</si>
  <si>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</si>
  <si>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</si>
  <si>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</si>
  <si>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</si>
  <si>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</si>
  <si>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</si>
  <si>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</si>
  <si>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</si>
  <si>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</si>
  <si>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</si>
  <si>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</si>
  <si>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</si>
  <si>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</si>
  <si>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</si>
  <si>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</si>
  <si>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</si>
  <si>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</si>
  <si>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</si>
  <si>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</si>
  <si>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</si>
  <si>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</si>
  <si>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</si>
  <si>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</si>
  <si>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</si>
  <si>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</si>
  <si>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</si>
  <si>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</si>
  <si>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</si>
  <si>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</si>
  <si>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</si>
  <si>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</si>
  <si>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</si>
  <si>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</si>
  <si>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</si>
  <si>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</si>
  <si>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</si>
  <si>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</si>
  <si>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</si>
  <si>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</si>
  <si>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</si>
  <si>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</si>
  <si>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</si>
  <si>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</si>
  <si>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</si>
  <si>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</si>
  <si>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</si>
  <si>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</si>
  <si>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</si>
  <si>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</si>
  <si>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</si>
  <si>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</si>
  <si>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</si>
  <si>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</si>
  <si>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</si>
  <si>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</si>
  <si>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</si>
  <si>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</si>
  <si>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</si>
  <si>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</si>
  <si>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</si>
  <si>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</si>
  <si>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</si>
  <si>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</si>
  <si>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</si>
  <si>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</si>
  <si>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</si>
  <si>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</si>
  <si>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</si>
  <si>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</si>
  <si>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</si>
  <si>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</si>
  <si>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</si>
  <si>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</si>
  <si>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</si>
  <si>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</si>
  <si>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</si>
  <si>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</si>
  <si>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</si>
  <si>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</si>
  <si>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</si>
  <si>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</si>
  <si>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</si>
  <si>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</si>
  <si>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</si>
  <si>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</si>
  <si>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</si>
  <si>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</si>
  <si>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</si>
  <si>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</si>
  <si>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</si>
  <si>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</si>
  <si>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</si>
  <si>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</si>
  <si>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</si>
  <si>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</si>
  <si>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</si>
  <si>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</si>
  <si>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</si>
  <si>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</si>
  <si>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</si>
  <si>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</si>
  <si>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</si>
  <si>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</si>
  <si>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</si>
  <si>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</si>
  <si>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</si>
  <si>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</si>
  <si>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</si>
  <si>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</si>
  <si>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</si>
  <si>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</si>
  <si>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</si>
  <si>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</si>
  <si>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</si>
  <si>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</si>
  <si>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</si>
  <si>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</si>
  <si>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</si>
  <si>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</si>
  <si>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</si>
  <si>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</si>
  <si>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</si>
  <si>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</si>
  <si>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</si>
  <si>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</si>
  <si>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</si>
  <si>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</si>
  <si>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</si>
  <si>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</si>
  <si>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</si>
  <si>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</si>
  <si>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</si>
  <si>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</si>
  <si>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</si>
  <si>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</si>
  <si>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</si>
  <si>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</si>
  <si>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</si>
  <si>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</si>
  <si>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</si>
  <si>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</si>
  <si>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</si>
  <si>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</si>
  <si>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</si>
  <si>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</si>
  <si>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</si>
  <si>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</si>
  <si>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</si>
  <si>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</si>
  <si>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</si>
  <si>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</si>
  <si>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</si>
  <si>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</si>
  <si>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</si>
  <si>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</si>
  <si>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</si>
  <si>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</si>
  <si>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</si>
  <si>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</si>
  <si>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</si>
  <si>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</si>
  <si>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</si>
  <si>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</si>
  <si>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</si>
  <si>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</si>
  <si>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</si>
  <si>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</si>
  <si>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</si>
  <si>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</si>
  <si>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</si>
  <si>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</si>
  <si>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</si>
  <si>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</si>
  <si>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</si>
  <si>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</si>
  <si>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</si>
  <si>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</si>
  <si>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</si>
  <si>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</si>
  <si>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</si>
  <si>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</si>
  <si>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</si>
  <si>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</si>
  <si>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</si>
  <si>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</si>
  <si>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</si>
  <si>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</si>
  <si>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</si>
  <si>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</si>
  <si>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</si>
  <si>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</si>
  <si>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</si>
  <si>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</si>
  <si>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</si>
  <si>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</si>
  <si>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</si>
  <si>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</si>
  <si>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</si>
  <si>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</si>
  <si>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</si>
  <si>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</si>
  <si>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</si>
  <si>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</si>
  <si>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</si>
  <si>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</si>
  <si>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</si>
  <si>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</si>
  <si>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</si>
  <si>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</si>
  <si>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</si>
  <si>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</si>
  <si>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</si>
  <si>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</si>
  <si>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</si>
  <si>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</si>
  <si>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</si>
  <si>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</si>
  <si>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</si>
  <si>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</si>
  <si>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</si>
  <si>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</si>
  <si>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</si>
  <si>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</si>
  <si>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</si>
  <si>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</si>
  <si>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</si>
  <si>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</si>
  <si>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</si>
  <si>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</si>
  <si>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</si>
  <si>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</si>
  <si>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</si>
  <si>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</si>
  <si>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</si>
  <si>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</si>
  <si>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</si>
  <si>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</si>
  <si>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</si>
  <si>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</si>
  <si>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</si>
  <si>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</si>
  <si>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</si>
  <si>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</si>
  <si>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</si>
  <si>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</si>
  <si>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</si>
  <si>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</si>
  <si>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</si>
  <si>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</si>
  <si>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</si>
  <si>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</si>
  <si>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</si>
  <si>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</si>
  <si>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</si>
  <si>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</si>
  <si>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</si>
  <si>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</si>
  <si>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</si>
  <si>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</si>
  <si>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</si>
  <si>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</si>
  <si>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</si>
  <si>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</si>
  <si>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</si>
  <si>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</si>
  <si>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</si>
  <si>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</si>
  <si>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</si>
  <si>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</si>
  <si>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</si>
  <si>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</si>
  <si>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</si>
  <si>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</si>
  <si>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</si>
  <si>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</si>
  <si>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</si>
  <si>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</si>
  <si>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</si>
  <si>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</si>
  <si>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</si>
  <si>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</si>
  <si>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</si>
  <si>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</si>
  <si>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</si>
  <si>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</si>
  <si>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</si>
  <si>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</si>
  <si>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</si>
  <si>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</si>
  <si>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</si>
  <si>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</si>
  <si>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</si>
  <si>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</si>
  <si>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</si>
  <si>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</si>
  <si>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</si>
  <si>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</si>
  <si>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</si>
  <si>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</si>
  <si>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</si>
  <si>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</si>
  <si>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</si>
  <si>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</si>
  <si>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</si>
  <si>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</si>
  <si>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</si>
  <si>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</si>
  <si>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</si>
  <si>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</si>
  <si>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</si>
  <si>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</si>
  <si>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</si>
  <si>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</si>
  <si>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</si>
  <si>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</si>
  <si>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</si>
  <si>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</si>
  <si>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</si>
  <si>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</si>
  <si>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</si>
  <si>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</si>
  <si>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</si>
  <si>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</si>
  <si>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</si>
  <si>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</si>
  <si>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</si>
  <si>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</si>
  <si>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</si>
  <si>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</si>
  <si>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</si>
  <si>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</si>
  <si>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</si>
  <si>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</si>
  <si>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</si>
  <si>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</si>
  <si>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</si>
  <si>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</si>
  <si>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</si>
  <si>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</si>
  <si>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</si>
  <si>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</si>
  <si>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</si>
  <si>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</si>
  <si>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</si>
  <si>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</si>
  <si>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</si>
  <si>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</si>
  <si>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</si>
  <si>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</si>
  <si>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</si>
  <si>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</si>
  <si>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</si>
  <si>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</si>
  <si>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</si>
  <si>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</si>
  <si>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</si>
  <si>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</si>
  <si>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</si>
  <si>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</si>
  <si>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</si>
  <si>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</si>
  <si>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</si>
  <si>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</si>
  <si>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</si>
  <si>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</si>
  <si>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</si>
  <si>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</si>
  <si>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</si>
  <si>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</si>
  <si>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</si>
  <si>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</si>
  <si>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</si>
  <si>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</si>
  <si>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</si>
  <si>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</si>
  <si>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</si>
  <si>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</si>
  <si>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</si>
  <si>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</si>
  <si>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</si>
  <si>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</si>
  <si>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</si>
  <si>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</si>
  <si>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</si>
  <si>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</si>
  <si>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</si>
  <si>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</si>
  <si>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</si>
  <si>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</si>
  <si>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</si>
  <si>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</si>
  <si>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</si>
  <si>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</si>
  <si>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</si>
  <si>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</si>
  <si>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</si>
  <si>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</si>
  <si>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</si>
  <si>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</si>
  <si>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</si>
  <si>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</si>
  <si>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</si>
  <si>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</si>
  <si>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</si>
  <si>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</si>
  <si>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</si>
  <si>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</si>
  <si>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</si>
  <si>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</si>
  <si>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</si>
  <si>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</si>
  <si>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</si>
  <si>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</si>
  <si>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</si>
  <si>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</si>
  <si>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</si>
  <si>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</si>
  <si>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</si>
  <si>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</si>
  <si>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</si>
  <si>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</si>
  <si>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</si>
  <si>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</si>
  <si>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</si>
  <si>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</si>
  <si>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</si>
  <si>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</si>
  <si>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</si>
  <si>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</si>
  <si>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</si>
  <si>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</si>
  <si>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</si>
  <si>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</si>
  <si>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</si>
  <si>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</si>
  <si>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</si>
  <si>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</si>
  <si>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</si>
  <si>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</si>
  <si>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</si>
  <si>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</si>
  <si>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</si>
  <si>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</si>
  <si>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</si>
  <si>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</si>
  <si>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</si>
  <si>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</si>
  <si>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</si>
  <si>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</si>
  <si>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</si>
  <si>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</si>
  <si>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</si>
  <si>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</si>
  <si>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</si>
  <si>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</si>
  <si>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</si>
  <si>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</si>
  <si>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</si>
  <si>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</si>
  <si>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</si>
  <si>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</si>
  <si>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</si>
  <si>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</si>
  <si>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</si>
  <si>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</si>
  <si>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</si>
  <si>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</si>
  <si>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</si>
  <si>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</si>
  <si>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</si>
  <si>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</si>
  <si>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</si>
  <si>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</si>
  <si>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</si>
  <si>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</si>
  <si>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</si>
  <si>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</si>
  <si>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</si>
  <si>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</si>
  <si>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</si>
  <si>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</si>
  <si>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</si>
  <si>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</si>
  <si>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</si>
  <si>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</si>
  <si>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</si>
  <si>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</si>
  <si>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</si>
  <si>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</si>
  <si>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</si>
  <si>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</si>
  <si>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</si>
  <si>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</si>
  <si>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</si>
  <si>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</si>
  <si>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</si>
  <si>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</si>
  <si>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</si>
  <si>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</si>
  <si>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</si>
  <si>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</si>
  <si>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</si>
  <si>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</si>
  <si>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</si>
  <si>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</si>
  <si>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</si>
  <si>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</si>
  <si>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</si>
  <si>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</si>
  <si>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</si>
  <si>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</si>
  <si>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</si>
  <si>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</si>
  <si>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</si>
  <si>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</si>
  <si>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</si>
  <si>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</si>
  <si>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</si>
  <si>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</si>
  <si>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</si>
  <si>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</si>
  <si>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</si>
  <si>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</si>
  <si>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</si>
  <si>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</si>
  <si>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</si>
  <si>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</si>
  <si>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</si>
  <si>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</si>
  <si>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</si>
  <si>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</si>
  <si>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</si>
  <si>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</si>
  <si>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</si>
  <si>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</si>
  <si>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</si>
  <si>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</si>
  <si>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</si>
  <si>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</si>
  <si>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</si>
  <si>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</si>
  <si>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</si>
  <si>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</si>
  <si>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</si>
  <si>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</si>
  <si>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</si>
  <si>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</si>
  <si>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</si>
  <si>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</si>
  <si>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</si>
  <si>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</si>
  <si>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</si>
  <si>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</si>
  <si>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</si>
  <si>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</si>
  <si>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</si>
  <si>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</si>
  <si>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</si>
  <si>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</si>
  <si>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</si>
  <si>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</si>
  <si>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</si>
  <si>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</si>
  <si>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</si>
  <si>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</si>
  <si>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</si>
  <si>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</si>
  <si>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</si>
  <si>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</si>
  <si>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</si>
  <si>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</si>
  <si>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</si>
  <si>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</si>
  <si>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</si>
  <si>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</si>
  <si>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</si>
  <si>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</si>
  <si>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</si>
  <si>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</si>
  <si>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</si>
  <si>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</si>
  <si>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</si>
  <si>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</si>
  <si>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</si>
  <si>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</si>
  <si>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</si>
  <si>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</si>
  <si>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</si>
  <si>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</si>
  <si>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</si>
  <si>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</si>
  <si>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</si>
  <si>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</si>
  <si>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</si>
  <si>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</si>
  <si>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</si>
  <si>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</si>
  <si>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</si>
  <si>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</si>
  <si>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</si>
  <si>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</si>
  <si>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</si>
  <si>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</si>
  <si>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</si>
  <si>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</si>
  <si>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</si>
  <si>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</si>
  <si>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</si>
  <si>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</si>
  <si>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</si>
  <si>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</si>
  <si>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</si>
  <si>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</si>
  <si>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</si>
  <si>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</si>
  <si>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</si>
  <si>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</si>
  <si>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</si>
  <si>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</si>
  <si>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</si>
  <si>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</si>
  <si>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</si>
  <si>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</si>
  <si>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</si>
  <si>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</si>
  <si>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</si>
  <si>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</si>
  <si>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</si>
  <si>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</si>
  <si>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</si>
  <si>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</si>
  <si>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</si>
  <si>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</si>
  <si>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</si>
  <si>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</si>
  <si>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</si>
  <si>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</si>
  <si>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</si>
  <si>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</si>
  <si>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</si>
  <si>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</si>
  <si>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</si>
  <si>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</si>
  <si>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</si>
  <si>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</si>
  <si>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</si>
  <si>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</si>
  <si>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</si>
  <si>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</si>
  <si>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</si>
  <si>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</si>
  <si>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</si>
  <si>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</si>
  <si>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</si>
  <si>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</si>
  <si>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</si>
  <si>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</si>
  <si>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</si>
  <si>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</si>
  <si>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</si>
  <si>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</si>
  <si>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</si>
  <si>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</si>
  <si>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</si>
  <si>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</si>
  <si>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</si>
  <si>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</si>
  <si>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</si>
  <si>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</si>
  <si>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</si>
  <si>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</si>
  <si>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</si>
  <si>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</si>
  <si>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</si>
  <si>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</si>
  <si>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</si>
  <si>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</si>
  <si>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</si>
  <si>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</si>
  <si>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</si>
  <si>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</si>
  <si>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</si>
  <si>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</si>
  <si>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</si>
  <si>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</si>
  <si>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</si>
  <si>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</si>
  <si>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</si>
  <si>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</si>
  <si>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</si>
  <si>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</si>
  <si>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</si>
  <si>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</si>
  <si>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</si>
  <si>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</si>
  <si>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</si>
  <si>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</si>
  <si>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</si>
  <si>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</si>
  <si>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</si>
  <si>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</si>
  <si>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</si>
  <si>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</si>
  <si>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</si>
  <si>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</si>
  <si>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</si>
  <si>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</si>
  <si>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</si>
  <si>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</si>
  <si>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</si>
  <si>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</si>
  <si>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</si>
  <si>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</si>
  <si>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</si>
  <si>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</si>
  <si>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</si>
  <si>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</si>
  <si>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</si>
  <si>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</si>
  <si>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</si>
  <si>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</si>
  <si>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</si>
  <si>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</si>
  <si>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</si>
  <si>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</si>
  <si>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</si>
  <si>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</si>
  <si>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</si>
  <si>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</si>
  <si>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</si>
  <si>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</si>
  <si>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</si>
  <si>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</si>
  <si>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</si>
  <si>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</si>
  <si>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</si>
  <si>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</si>
  <si>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</si>
  <si>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</si>
  <si>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</si>
  <si>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</si>
  <si>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</si>
  <si>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</si>
  <si>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</si>
  <si>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</si>
  <si>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</si>
  <si>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</si>
  <si>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</si>
  <si>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</si>
  <si>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</si>
  <si>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</si>
  <si>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</si>
  <si>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</si>
  <si>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</si>
  <si>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</si>
  <si>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</si>
  <si>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</si>
  <si>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</si>
  <si>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</si>
  <si>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</si>
  <si>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</si>
  <si>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</si>
  <si>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</si>
  <si>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</si>
  <si>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</si>
  <si>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</si>
  <si>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</si>
  <si>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</si>
  <si>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</si>
  <si>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</si>
  <si>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</si>
  <si>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</si>
  <si>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</si>
  <si>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</si>
  <si>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</si>
  <si>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</si>
  <si>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</si>
  <si>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</si>
  <si>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</si>
  <si>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</si>
  <si>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</si>
  <si>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</si>
  <si>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</si>
  <si>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</si>
  <si>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</si>
  <si>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</si>
  <si>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</si>
  <si>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</si>
  <si>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</si>
  <si>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</si>
  <si>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</si>
  <si>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</si>
  <si>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</si>
  <si>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</si>
  <si>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</si>
  <si>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</si>
  <si>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</si>
  <si>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</si>
  <si>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</si>
  <si>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</si>
  <si>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</si>
  <si>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</si>
  <si>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</si>
  <si>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</si>
  <si>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</si>
  <si>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</si>
  <si>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</si>
  <si>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</si>
  <si>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</si>
  <si>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</si>
  <si>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</si>
  <si>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</si>
  <si>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</si>
  <si>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</si>
  <si>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</si>
  <si>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</si>
  <si>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</si>
  <si>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</si>
  <si>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</si>
  <si>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</si>
  <si>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</si>
  <si>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</si>
  <si>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</si>
  <si>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</si>
  <si>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</si>
  <si>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</si>
  <si>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</si>
  <si>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</si>
  <si>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</si>
  <si>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</si>
  <si>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</si>
  <si>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</si>
  <si>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</si>
  <si>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</si>
  <si>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</si>
  <si>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</si>
  <si>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</si>
  <si>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</si>
  <si>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</si>
  <si>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</si>
  <si>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</si>
  <si>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</si>
  <si>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</si>
  <si>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</si>
  <si>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</si>
  <si>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</si>
  <si>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</si>
  <si>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</si>
  <si>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</si>
  <si>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</si>
  <si>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</si>
  <si>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</si>
  <si>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</si>
  <si>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</si>
  <si>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</si>
  <si>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</si>
  <si>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</si>
  <si>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</si>
  <si>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</si>
  <si>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</si>
  <si>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</si>
  <si>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</si>
  <si>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</si>
  <si>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</si>
  <si>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</si>
  <si>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</si>
  <si>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</si>
  <si>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</si>
  <si>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</si>
  <si>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</si>
  <si>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</si>
  <si>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</si>
  <si>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</si>
  <si>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</si>
  <si>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</si>
  <si>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</si>
  <si>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</si>
  <si>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</si>
  <si>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</si>
  <si>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</si>
  <si>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</si>
  <si>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</si>
  <si>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</si>
  <si>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</si>
  <si>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</si>
  <si>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</si>
  <si>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</si>
  <si>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</si>
  <si>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</si>
  <si>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</si>
  <si>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</si>
  <si>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</si>
  <si>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</si>
  <si>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</si>
  <si>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</si>
  <si>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</si>
  <si>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</si>
  <si>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</si>
  <si>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</si>
  <si>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</si>
  <si>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</si>
  <si>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</si>
  <si>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</si>
  <si>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</si>
  <si>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</si>
  <si>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</si>
  <si>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</si>
  <si>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</si>
  <si>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</si>
  <si>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</si>
  <si>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</si>
  <si>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</si>
  <si>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</si>
  <si>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</si>
  <si>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</si>
  <si>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</si>
  <si>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</si>
  <si>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</si>
  <si>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</si>
  <si>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</si>
  <si>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</si>
  <si>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</si>
  <si>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</si>
  <si>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</si>
  <si>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</si>
  <si>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</si>
  <si>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</si>
  <si>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</si>
  <si>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</si>
  <si>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</si>
  <si>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</si>
  <si>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</si>
  <si>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</si>
  <si>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</si>
  <si>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</si>
  <si>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</si>
  <si>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</si>
  <si>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</si>
  <si>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</si>
  <si>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</si>
  <si>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</si>
  <si>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</si>
  <si>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</si>
  <si>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</si>
  <si>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</si>
  <si>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</si>
  <si>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</si>
  <si>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</si>
  <si>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</si>
  <si>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</si>
  <si>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</si>
  <si>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</si>
  <si>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</si>
  <si>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</si>
  <si>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</si>
  <si>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</si>
  <si>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</si>
  <si>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</si>
  <si>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</si>
  <si>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</si>
  <si>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</si>
  <si>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</si>
  <si>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</si>
  <si>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</si>
  <si>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</si>
  <si>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</si>
  <si>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</si>
  <si>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</si>
  <si>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</si>
  <si>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</si>
  <si>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</si>
  <si>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</si>
  <si>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</si>
  <si>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</si>
  <si>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</si>
  <si>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</si>
  <si>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</si>
  <si>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</si>
  <si>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</si>
  <si>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</si>
  <si>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</si>
  <si>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</si>
  <si>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</si>
  <si>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</si>
  <si>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</si>
  <si>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</si>
  <si>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</si>
  <si>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</si>
  <si>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</si>
  <si>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</si>
  <si>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</si>
  <si>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</si>
  <si>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</si>
  <si>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</si>
  <si>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</si>
  <si>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</si>
  <si>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</si>
  <si>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</si>
  <si>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</si>
  <si>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</si>
  <si>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</si>
  <si>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</si>
  <si>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</si>
  <si>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</si>
  <si>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</si>
  <si>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</si>
  <si>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</si>
  <si>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</si>
  <si>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</si>
  <si>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</si>
  <si>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</si>
  <si>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</si>
  <si>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</si>
  <si>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</si>
  <si>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</si>
  <si>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</si>
  <si>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</si>
  <si>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</si>
  <si>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</si>
  <si>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</si>
  <si>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</si>
  <si>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</si>
  <si>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</si>
  <si>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</si>
  <si>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</si>
  <si>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</si>
  <si>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</si>
  <si>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</si>
  <si>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</si>
  <si>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</si>
  <si>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</si>
  <si>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</si>
  <si>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</si>
  <si>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</si>
  <si>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</si>
  <si>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</si>
  <si>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</si>
  <si>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</si>
  <si>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</si>
  <si>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</si>
  <si>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</si>
  <si>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</si>
  <si>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</si>
  <si>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</si>
  <si>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</si>
  <si>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</si>
  <si>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</si>
  <si>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</si>
  <si>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</si>
  <si>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</si>
  <si>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</si>
  <si>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</si>
  <si>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</si>
  <si>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</si>
  <si>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</si>
  <si>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</si>
  <si>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</si>
  <si>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</si>
  <si>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</si>
  <si>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</si>
  <si>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</si>
  <si>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</si>
  <si>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</si>
  <si>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</si>
  <si>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</si>
  <si>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</si>
  <si>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</si>
  <si>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</si>
  <si>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</si>
  <si>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</si>
  <si>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</si>
  <si>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</si>
  <si>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</si>
  <si>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</si>
  <si>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</si>
  <si>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</si>
  <si>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</si>
  <si>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</si>
  <si>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</si>
  <si>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</si>
  <si>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</si>
  <si>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</si>
  <si>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</si>
  <si>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</si>
  <si>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</si>
  <si>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</si>
  <si>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</si>
  <si>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</si>
  <si>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</si>
  <si>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</si>
  <si>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</si>
  <si>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</si>
  <si>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</si>
  <si>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</si>
  <si>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</si>
  <si>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</si>
  <si>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</si>
  <si>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</si>
  <si>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</si>
  <si>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</si>
  <si>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</si>
  <si>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</si>
  <si>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</si>
  <si>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</si>
  <si>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</si>
  <si>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</si>
  <si>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</si>
  <si>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</si>
  <si>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</si>
  <si>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</si>
  <si>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</si>
  <si>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</si>
  <si>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</si>
  <si>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</si>
  <si>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</si>
  <si>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</si>
  <si>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</si>
  <si>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</si>
  <si>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</si>
  <si>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</si>
  <si>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</si>
  <si>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</si>
  <si>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</si>
  <si>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</si>
  <si>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</si>
  <si>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</si>
  <si>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</si>
  <si>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</si>
  <si>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</si>
  <si>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</si>
  <si>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</si>
  <si>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</si>
  <si>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</si>
  <si>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</si>
  <si>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</si>
  <si>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</si>
  <si>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</si>
  <si>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</si>
  <si>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</si>
  <si>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</si>
  <si>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</si>
  <si>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</si>
  <si>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</si>
  <si>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</si>
  <si>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</si>
  <si>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</si>
  <si>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</si>
  <si>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</si>
  <si>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</si>
  <si>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</si>
  <si>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</si>
  <si>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</si>
  <si>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</si>
  <si>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</si>
  <si>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</si>
  <si>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</si>
  <si>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</si>
  <si>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</si>
  <si>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</si>
  <si>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</si>
  <si>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</si>
  <si>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</si>
  <si>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</si>
  <si>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</si>
  <si>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</si>
  <si>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</si>
  <si>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</si>
  <si>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</si>
  <si>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</si>
  <si>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</si>
  <si>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</si>
  <si>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</si>
  <si>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</si>
  <si>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</si>
  <si>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</si>
  <si>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</si>
  <si>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</si>
  <si>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</si>
  <si>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</si>
  <si>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</si>
  <si>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</si>
  <si>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</si>
  <si>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</si>
  <si>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</si>
  <si>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</si>
  <si>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</si>
  <si>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</si>
  <si>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</si>
  <si>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</si>
  <si>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</si>
  <si>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</si>
  <si>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</si>
  <si>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</si>
  <si>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</si>
  <si>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</si>
  <si>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</si>
  <si>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</si>
  <si>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</si>
  <si>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</si>
  <si>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</si>
  <si>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</si>
  <si>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</si>
  <si>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</si>
  <si>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</si>
  <si>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</si>
  <si>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</si>
  <si>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</si>
  <si>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</si>
  <si>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</si>
  <si>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</si>
  <si>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</si>
  <si>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</si>
  <si>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</si>
  <si>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</si>
  <si>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</si>
  <si>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</si>
  <si>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</si>
  <si>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</si>
  <si>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</si>
  <si>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</si>
  <si>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</si>
  <si>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</si>
  <si>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</si>
  <si>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</si>
  <si>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</si>
  <si>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</si>
  <si>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</si>
  <si>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</si>
  <si>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</si>
  <si>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</si>
  <si>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</si>
  <si>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</si>
  <si>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</si>
  <si>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</si>
  <si>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</si>
  <si>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</si>
  <si>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</si>
  <si>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</si>
  <si>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</si>
  <si>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</si>
  <si>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</si>
  <si>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</si>
  <si>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</si>
  <si>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</si>
  <si>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</si>
  <si>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</si>
  <si>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</si>
  <si>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</si>
  <si>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</si>
  <si>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</si>
  <si>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</si>
  <si>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</si>
  <si>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</si>
  <si>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</si>
  <si>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</si>
  <si>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</si>
  <si>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</si>
  <si>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</si>
  <si>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</si>
  <si>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</si>
  <si>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</si>
  <si>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</si>
  <si>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</si>
  <si>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</si>
  <si>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</si>
  <si>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</si>
  <si>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</si>
  <si>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</si>
  <si>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</si>
  <si>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</si>
  <si>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</si>
  <si>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</si>
  <si>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</si>
  <si>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</si>
  <si>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</si>
  <si>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</si>
  <si>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</si>
  <si>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</si>
  <si>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</si>
  <si>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</si>
  <si>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</si>
  <si>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</si>
  <si>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</si>
  <si>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</si>
  <si>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</si>
  <si>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</si>
  <si>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</si>
  <si>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</si>
  <si>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</si>
  <si>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</si>
  <si>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</si>
  <si>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</si>
  <si>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</si>
  <si>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</si>
  <si>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</si>
  <si>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</si>
  <si>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</si>
  <si>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</si>
  <si>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</si>
  <si>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</si>
  <si>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</si>
  <si>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</si>
  <si>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</si>
  <si>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</si>
  <si>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</si>
  <si>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</si>
  <si>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</si>
  <si>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</si>
  <si>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</si>
  <si>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</si>
  <si>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</si>
  <si>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</si>
  <si>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</si>
  <si>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</si>
  <si>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</si>
  <si>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</si>
  <si>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</si>
  <si>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</si>
  <si>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</si>
  <si>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</si>
  <si>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</si>
  <si>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</si>
  <si>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</si>
  <si>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</si>
  <si>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</si>
  <si>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</si>
  <si>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</si>
  <si>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</si>
  <si>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</si>
  <si>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</si>
  <si>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</si>
  <si>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</si>
  <si>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</si>
  <si>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</si>
  <si>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</si>
  <si>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</si>
  <si>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</si>
  <si>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</si>
  <si>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</si>
  <si>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</si>
  <si>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</si>
  <si>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</si>
  <si>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</si>
  <si>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</si>
  <si>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</si>
  <si>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</si>
  <si>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</si>
  <si>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</si>
  <si>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</si>
  <si>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</si>
  <si>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</si>
  <si>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</si>
  <si>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</si>
  <si>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</si>
  <si>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</si>
  <si>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</si>
  <si>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</si>
  <si>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</si>
  <si>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</si>
  <si>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</si>
  <si>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</si>
  <si>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</si>
  <si>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</si>
  <si>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</si>
  <si>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</si>
  <si>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</si>
  <si>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</si>
  <si>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</si>
  <si>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</si>
  <si>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</si>
  <si>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</si>
  <si>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</si>
  <si>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</si>
  <si>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</si>
  <si>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</si>
  <si>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</si>
  <si>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</si>
  <si>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</si>
  <si>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</si>
  <si>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</si>
  <si>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</si>
  <si>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</si>
  <si>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</si>
  <si>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</si>
  <si>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</si>
  <si>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</si>
  <si>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</si>
  <si>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</si>
  <si>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</si>
  <si>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</si>
  <si>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</si>
  <si>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</si>
  <si>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</si>
  <si>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</si>
  <si>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</si>
  <si>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</si>
  <si>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</si>
  <si>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</si>
  <si>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</si>
  <si>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</si>
  <si>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</si>
  <si>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</si>
  <si>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</si>
  <si>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</si>
  <si>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</si>
  <si>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</si>
  <si>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</si>
  <si>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</si>
  <si>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</si>
  <si>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</si>
  <si>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</si>
  <si>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</si>
  <si>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</si>
  <si>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</si>
  <si>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</si>
  <si>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</si>
  <si>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</si>
  <si>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</si>
  <si>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</si>
  <si>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</si>
  <si>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</si>
  <si>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</si>
  <si>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</si>
  <si>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</si>
  <si>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</si>
  <si>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</si>
  <si>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</si>
  <si>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</si>
  <si>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</si>
  <si>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</si>
  <si>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</si>
  <si>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</si>
  <si>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</si>
  <si>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</si>
  <si>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</si>
  <si>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</si>
  <si>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</si>
  <si>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</si>
  <si>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</si>
  <si>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</si>
  <si>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</si>
  <si>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</si>
  <si>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</si>
  <si>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</si>
  <si>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</si>
  <si>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</si>
  <si>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</si>
  <si>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</si>
  <si>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</si>
  <si>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</si>
  <si>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</si>
  <si>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</si>
  <si>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</si>
  <si>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</si>
  <si>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</si>
  <si>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</si>
  <si>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</si>
  <si>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</si>
  <si>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</si>
  <si>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</si>
  <si>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</si>
  <si>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</si>
  <si>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</si>
  <si>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</si>
  <si>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</si>
  <si>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</si>
  <si>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</si>
  <si>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</si>
  <si>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</si>
  <si>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</si>
  <si>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</si>
  <si>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</si>
  <si>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</si>
  <si>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</si>
  <si>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</si>
  <si>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</si>
  <si>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</si>
  <si>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</si>
  <si>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</si>
  <si>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</si>
  <si>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</si>
  <si>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</si>
  <si>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</si>
  <si>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</si>
  <si>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</si>
  <si>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</si>
  <si>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</si>
  <si>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</si>
  <si>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</si>
  <si>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</si>
  <si>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</si>
  <si>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</si>
  <si>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</si>
  <si>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</si>
  <si>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</si>
  <si>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</si>
  <si>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</si>
  <si>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</si>
  <si>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</si>
  <si>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</si>
  <si>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</si>
  <si>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</si>
  <si>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</si>
  <si>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</si>
  <si>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</si>
  <si>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</si>
  <si>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</si>
  <si>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</si>
  <si>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</si>
  <si>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</si>
  <si>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</si>
  <si>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</si>
  <si>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</si>
  <si>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</si>
  <si>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</si>
  <si>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</si>
  <si>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</si>
  <si>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</si>
  <si>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</si>
  <si>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</si>
  <si>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</si>
  <si>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</si>
  <si>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</si>
  <si>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</si>
  <si>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</si>
  <si>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</si>
  <si>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</si>
  <si>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</si>
  <si>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</si>
  <si>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</si>
  <si>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</si>
  <si>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</si>
  <si>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</si>
  <si>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</si>
  <si>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</si>
  <si>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</si>
  <si>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</si>
  <si>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</si>
  <si>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</si>
  <si>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</si>
  <si>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</si>
  <si>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</si>
  <si>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</si>
  <si>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</si>
  <si>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</si>
  <si>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</si>
  <si>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</si>
  <si>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</si>
  <si>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</si>
  <si>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</si>
  <si>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</si>
  <si>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</si>
  <si>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</si>
  <si>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</si>
  <si>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</si>
  <si>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</si>
  <si>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</si>
  <si>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</si>
  <si>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</si>
  <si>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</si>
  <si>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</si>
  <si>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</si>
  <si>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</si>
  <si>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</si>
  <si>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</si>
  <si>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</si>
  <si>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</si>
  <si>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</si>
  <si>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</si>
  <si>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</si>
  <si>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</si>
  <si>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</si>
  <si>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</si>
  <si>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</si>
  <si>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</si>
  <si>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</si>
  <si>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</si>
  <si>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</si>
  <si>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</si>
  <si>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</si>
  <si>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</si>
  <si>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</si>
  <si>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</si>
  <si>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</si>
  <si>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</si>
  <si>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</si>
  <si>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</si>
  <si>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</si>
  <si>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</si>
  <si>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</si>
  <si>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</si>
  <si>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</si>
  <si>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</si>
  <si>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</si>
  <si>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</si>
  <si>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</si>
  <si>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</si>
  <si>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</si>
  <si>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</si>
  <si>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</si>
  <si>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</si>
  <si>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</si>
  <si>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</si>
  <si>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</si>
  <si>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</si>
  <si>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</si>
  <si>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</si>
  <si>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</si>
  <si>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</si>
  <si>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</si>
  <si>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</si>
  <si>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</si>
  <si>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</si>
  <si>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</si>
  <si>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</si>
  <si>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</si>
  <si>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</si>
  <si>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</si>
  <si>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</si>
  <si>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</si>
  <si>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</si>
  <si>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</si>
  <si>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</si>
  <si>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</si>
  <si>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</si>
  <si>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</si>
  <si>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</si>
  <si>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</si>
  <si>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</si>
  <si>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</si>
  <si>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</si>
  <si>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</si>
  <si>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</si>
  <si>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</si>
  <si>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</si>
  <si>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</si>
  <si>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</si>
  <si>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</si>
  <si>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</si>
  <si>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</si>
  <si>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</si>
  <si>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</si>
  <si>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</si>
  <si>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</si>
  <si>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</si>
  <si>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</si>
  <si>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</si>
  <si>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</si>
  <si>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</si>
  <si>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</si>
  <si>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</si>
  <si>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</si>
  <si>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</si>
  <si>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</si>
  <si>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</si>
  <si>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</si>
  <si>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</si>
  <si>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</si>
  <si>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</si>
  <si>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</si>
  <si>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</si>
  <si>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</si>
  <si>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</si>
  <si>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</si>
  <si>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</si>
  <si>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</si>
  <si>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</si>
  <si>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</si>
  <si>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</si>
  <si>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</si>
  <si>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</si>
  <si>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</si>
  <si>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</si>
  <si>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</si>
  <si>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</si>
  <si>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</si>
  <si>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</si>
  <si>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</si>
  <si>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</si>
  <si>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</si>
  <si>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</si>
  <si>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</si>
  <si>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</si>
  <si>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</si>
  <si>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</si>
  <si>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</si>
  <si>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</si>
  <si>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</si>
  <si>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</si>
  <si>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</si>
  <si>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</si>
  <si>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</si>
  <si>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</si>
  <si>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</si>
  <si>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</si>
  <si>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</si>
  <si>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</si>
  <si>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</si>
  <si>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</si>
  <si>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</si>
  <si>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</si>
  <si>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</si>
  <si>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</si>
  <si>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</si>
  <si>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</si>
  <si>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</si>
  <si>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</si>
  <si>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</si>
  <si>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</si>
  <si>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</si>
  <si>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</si>
  <si>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</si>
  <si>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</si>
  <si>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</si>
  <si>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</si>
  <si>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</si>
  <si>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</si>
  <si>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</si>
  <si>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</si>
  <si>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</si>
  <si>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</si>
  <si>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</si>
  <si>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</si>
  <si>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</si>
  <si>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</si>
  <si>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</si>
  <si>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</si>
  <si>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</si>
  <si>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</si>
  <si>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</si>
  <si>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</si>
  <si>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</si>
  <si>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</si>
  <si>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</si>
  <si>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</si>
  <si>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</si>
  <si>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</si>
  <si>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</si>
  <si>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</si>
  <si>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</si>
  <si>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</si>
  <si>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</si>
  <si>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</si>
  <si>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</si>
  <si>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</si>
  <si>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</si>
  <si>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</si>
  <si>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</si>
  <si>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</si>
  <si>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</si>
  <si>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</si>
  <si>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</si>
  <si>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</si>
  <si>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</si>
  <si>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</si>
  <si>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</si>
  <si>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</si>
  <si>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</si>
  <si>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</si>
  <si>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</si>
  <si>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</si>
  <si>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</si>
  <si>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</si>
  <si>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</si>
  <si>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</si>
  <si>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</si>
  <si>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</si>
  <si>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</si>
  <si>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</si>
  <si>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</si>
  <si>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</si>
  <si>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</si>
  <si>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</si>
  <si>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</si>
  <si>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</si>
  <si>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</si>
  <si>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</si>
  <si>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</si>
  <si>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</si>
  <si>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</si>
  <si>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</si>
  <si>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</si>
  <si>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</si>
  <si>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</si>
  <si>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</si>
  <si>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</si>
  <si>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</si>
  <si>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</si>
  <si>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</si>
  <si>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</si>
  <si>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</si>
  <si>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</si>
  <si>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</si>
  <si>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</si>
  <si>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</si>
  <si>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</si>
  <si>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</si>
  <si>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</si>
  <si>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</si>
  <si>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</si>
  <si>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</si>
  <si>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</si>
  <si>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</si>
  <si>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</si>
  <si>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</si>
  <si>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</si>
  <si>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</si>
  <si>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</si>
  <si>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</si>
  <si>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</si>
  <si>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</si>
  <si>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</si>
  <si>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</si>
  <si>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</si>
  <si>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</si>
  <si>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</si>
  <si>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</si>
  <si>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</si>
  <si>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</si>
  <si>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</si>
  <si>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</si>
  <si>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</si>
  <si>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</si>
  <si>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</si>
  <si>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</si>
  <si>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</si>
  <si>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</si>
  <si>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</si>
  <si>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</si>
  <si>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</si>
  <si>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</si>
  <si>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</si>
  <si>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</si>
  <si>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</si>
  <si>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</si>
  <si>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</si>
  <si>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</si>
  <si>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</si>
  <si>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</si>
  <si>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</si>
  <si>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</si>
  <si>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</si>
  <si>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</si>
  <si>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</si>
  <si>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</si>
  <si>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</si>
  <si>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</si>
  <si>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</si>
  <si>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</si>
  <si>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</si>
  <si>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</si>
  <si>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</si>
  <si>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</si>
  <si>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</si>
  <si>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</si>
  <si>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</si>
  <si>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</si>
  <si>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</si>
  <si>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</si>
  <si>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</si>
  <si>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</si>
  <si>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</si>
  <si>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</si>
  <si>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</si>
  <si>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</si>
  <si>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</si>
  <si>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</si>
  <si>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</si>
  <si>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</si>
  <si>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</si>
  <si>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</si>
  <si>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</si>
  <si>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</si>
  <si>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</si>
  <si>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</si>
  <si>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</si>
  <si>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</si>
  <si>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</si>
  <si>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</si>
  <si>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</si>
  <si>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</si>
  <si>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</si>
  <si>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</si>
  <si>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</si>
  <si>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</si>
  <si>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</si>
  <si>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</si>
  <si>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</si>
  <si>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</si>
  <si>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</si>
  <si>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</si>
  <si>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</si>
  <si>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</si>
  <si>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</si>
  <si>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</si>
  <si>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</si>
  <si>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</si>
  <si>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</si>
  <si>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</si>
  <si>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</si>
  <si>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</si>
  <si>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</si>
  <si>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</si>
  <si>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</si>
  <si>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</si>
  <si>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</si>
  <si>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</si>
  <si>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</si>
  <si>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</si>
  <si>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</si>
  <si>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</si>
  <si>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</si>
  <si>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</si>
  <si>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</si>
  <si>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</si>
  <si>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</si>
  <si>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</si>
  <si>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</si>
  <si>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</si>
  <si>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</si>
  <si>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</si>
  <si>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</si>
  <si>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</si>
  <si>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</si>
  <si>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</si>
  <si>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</si>
  <si>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</si>
  <si>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</si>
  <si>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</si>
  <si>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</si>
  <si>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</si>
  <si>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</si>
  <si>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</si>
  <si>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</si>
  <si>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</si>
  <si>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</si>
  <si>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</si>
  <si>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</si>
  <si>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</si>
  <si>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</si>
  <si>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</si>
  <si>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</si>
  <si>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</si>
  <si>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</si>
  <si>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</si>
  <si>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</si>
  <si>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</si>
  <si>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</si>
  <si>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</si>
  <si>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</si>
  <si>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</si>
  <si>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</si>
  <si>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</si>
  <si>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</si>
  <si>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</si>
  <si>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</si>
  <si>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</si>
  <si>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</si>
  <si>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</si>
  <si>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</si>
  <si>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</si>
  <si>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</si>
  <si>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</si>
  <si>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</si>
  <si>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</si>
  <si>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</si>
  <si>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</si>
  <si>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</si>
  <si>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</si>
  <si>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</si>
  <si>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</si>
  <si>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</si>
  <si>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</si>
  <si>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</si>
  <si>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</si>
  <si>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</si>
  <si>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</si>
  <si>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</si>
  <si>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</si>
  <si>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</si>
  <si>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</si>
  <si>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</si>
  <si>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</si>
  <si>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</si>
  <si>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</si>
  <si>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</si>
  <si>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</si>
  <si>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</si>
  <si>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</si>
  <si>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</si>
  <si>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</si>
  <si>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</si>
  <si>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</si>
  <si>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</si>
  <si>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</si>
  <si>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</si>
  <si>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</si>
  <si>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</si>
  <si>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</si>
  <si>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</si>
  <si>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</si>
  <si>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</si>
  <si>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</si>
  <si>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</si>
  <si>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</si>
  <si>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</si>
  <si>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</si>
  <si>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</si>
  <si>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</si>
  <si>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</si>
  <si>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</si>
  <si>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</si>
  <si>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</si>
  <si>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</si>
  <si>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</si>
  <si>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</si>
  <si>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</si>
  <si>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</si>
  <si>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</si>
  <si>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</si>
  <si>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</si>
  <si>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</si>
  <si>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</si>
  <si>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</si>
  <si>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</si>
  <si>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</si>
  <si>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</si>
  <si>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</si>
  <si>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</si>
  <si>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</si>
  <si>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</si>
  <si>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</si>
  <si>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</si>
  <si>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</si>
  <si>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</si>
  <si>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</si>
  <si>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</si>
  <si>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</si>
  <si>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</si>
  <si>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</si>
  <si>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</si>
  <si>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</si>
  <si>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</si>
  <si>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</si>
  <si>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</si>
  <si>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</si>
  <si>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</si>
  <si>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</si>
  <si>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</si>
  <si>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</si>
  <si>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</si>
  <si>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</si>
  <si>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</si>
  <si>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</si>
  <si>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</si>
  <si>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</si>
  <si>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</si>
  <si>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</si>
  <si>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</si>
  <si>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</si>
  <si>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</si>
  <si>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</si>
  <si>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</si>
  <si>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</si>
  <si>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</si>
  <si>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</si>
  <si>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</si>
  <si>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</si>
  <si>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</si>
  <si>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</si>
  <si>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</si>
  <si>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</si>
  <si>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</si>
  <si>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</si>
  <si>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</si>
  <si>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</si>
  <si>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</si>
  <si>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</si>
  <si>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</si>
  <si>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</si>
  <si>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</si>
  <si>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</si>
  <si>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</si>
  <si>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</si>
  <si>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</si>
  <si>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</si>
  <si>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</si>
  <si>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</si>
  <si>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</si>
  <si>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</si>
  <si>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</si>
  <si>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</si>
  <si>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</si>
  <si>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</si>
  <si>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</si>
  <si>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</si>
  <si>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</si>
  <si>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</si>
  <si>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</si>
  <si>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</si>
  <si>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</si>
  <si>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</si>
  <si>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</si>
  <si>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</si>
  <si>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</si>
  <si>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</si>
  <si>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</si>
  <si>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</si>
  <si>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</si>
  <si>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</si>
  <si>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</si>
  <si>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</si>
  <si>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</si>
  <si>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</si>
  <si>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</si>
  <si>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</si>
  <si>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</si>
  <si>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</si>
  <si>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</si>
  <si>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</si>
  <si>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</si>
  <si>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</si>
  <si>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</si>
  <si>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</si>
  <si>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</si>
  <si>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</si>
  <si>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</si>
  <si>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</si>
  <si>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</si>
  <si>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</si>
  <si>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</si>
  <si>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</si>
  <si>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</si>
  <si>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</si>
  <si>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</si>
  <si>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</si>
  <si>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</si>
  <si>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</si>
  <si>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</si>
  <si>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</si>
  <si>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</si>
  <si>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</si>
  <si>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</si>
  <si>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</si>
  <si>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</si>
  <si>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</si>
  <si>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</si>
  <si>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</si>
  <si>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</si>
  <si>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</si>
  <si>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</si>
  <si>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</si>
  <si>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</si>
  <si>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</si>
  <si>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</si>
  <si>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</si>
  <si>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</si>
  <si>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</si>
  <si>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</si>
  <si>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</si>
  <si>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</si>
  <si>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</si>
  <si>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</si>
  <si>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</si>
  <si>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</si>
  <si>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</si>
  <si>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</si>
  <si>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</si>
  <si>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</si>
  <si>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</si>
  <si>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</si>
  <si>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</si>
  <si>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</si>
  <si>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</si>
  <si>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</si>
  <si>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</si>
  <si>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</si>
  <si>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</si>
  <si>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</si>
  <si>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</si>
  <si>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</si>
  <si>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</si>
  <si>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</si>
  <si>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</si>
  <si>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</si>
  <si>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</si>
  <si>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</si>
  <si>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</si>
  <si>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</si>
  <si>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</si>
  <si>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</si>
  <si>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</si>
  <si>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</si>
  <si>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</si>
  <si>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</si>
  <si>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</si>
  <si>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</si>
  <si>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</si>
  <si>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</si>
  <si>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</si>
  <si>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</si>
  <si>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</si>
  <si>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</si>
  <si>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</si>
  <si>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</si>
  <si>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</si>
  <si>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</si>
  <si>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</si>
  <si>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</si>
  <si>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</si>
  <si>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</si>
  <si>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</si>
  <si>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</si>
  <si>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</si>
  <si>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</si>
  <si>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</si>
  <si>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</si>
  <si>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</si>
  <si>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</si>
  <si>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</si>
  <si>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</si>
  <si>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</si>
  <si>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</si>
  <si>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</si>
  <si>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</si>
  <si>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</si>
  <si>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</si>
  <si>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</si>
  <si>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</si>
  <si>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</si>
  <si>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</si>
  <si>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</si>
  <si>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</si>
  <si>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</si>
  <si>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</si>
  <si>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</si>
  <si>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</si>
  <si>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</si>
  <si>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</si>
  <si>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</si>
  <si>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</si>
  <si>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</si>
  <si>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</si>
  <si>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</si>
  <si>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</si>
  <si>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</si>
  <si>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</si>
  <si>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</si>
  <si>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</si>
  <si>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</si>
  <si>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</si>
  <si>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</si>
  <si>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</si>
  <si>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</si>
  <si>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</si>
  <si>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</si>
  <si>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</si>
  <si>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</si>
  <si>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</si>
  <si>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</si>
  <si>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</si>
  <si>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</si>
  <si>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</si>
  <si>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</si>
  <si>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</si>
  <si>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</si>
  <si>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</si>
  <si>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</si>
  <si>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</si>
  <si>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</si>
  <si>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</si>
  <si>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</si>
  <si>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</si>
  <si>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</si>
  <si>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</si>
  <si>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</si>
  <si>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</si>
  <si>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</si>
  <si>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</si>
  <si>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</si>
  <si>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</si>
  <si>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</si>
  <si>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</si>
  <si>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</si>
  <si>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</si>
  <si>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</si>
  <si>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</si>
  <si>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</si>
  <si>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</si>
  <si>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</si>
  <si>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</si>
  <si>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</si>
  <si>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</si>
  <si>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</si>
  <si>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</si>
  <si>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</si>
  <si>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</si>
  <si>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</si>
  <si>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</si>
  <si>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</si>
  <si>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</si>
  <si>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</si>
  <si>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</si>
  <si>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</si>
  <si>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</si>
  <si>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</si>
  <si>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</si>
  <si>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</si>
  <si>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</si>
  <si>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</si>
  <si>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</si>
  <si>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</si>
  <si>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</si>
  <si>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</si>
  <si>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</si>
  <si>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</si>
  <si>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</si>
  <si>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</si>
  <si>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</si>
  <si>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</si>
  <si>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</si>
  <si>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</si>
  <si>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</si>
  <si>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</si>
  <si>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</si>
  <si>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</si>
  <si>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</si>
  <si>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</si>
  <si>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</si>
  <si>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</si>
  <si>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</si>
  <si>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</si>
  <si>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</si>
  <si>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</si>
  <si>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</si>
  <si>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</si>
  <si>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</si>
  <si>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</si>
  <si>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</si>
  <si>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</si>
  <si>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</si>
  <si>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</si>
  <si>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</si>
  <si>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</si>
  <si>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</si>
  <si>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</si>
  <si>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</si>
  <si>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</si>
  <si>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</si>
  <si>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</si>
  <si>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</si>
  <si>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</si>
  <si>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</si>
  <si>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</si>
  <si>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</si>
  <si>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</si>
  <si>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</si>
  <si>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</si>
  <si>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</si>
  <si>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</si>
  <si>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</si>
  <si>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</si>
  <si>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</si>
  <si>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</si>
  <si>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</si>
  <si>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</si>
  <si>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</si>
  <si>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</si>
  <si>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</si>
  <si>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</si>
  <si>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</si>
  <si>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</si>
  <si>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</si>
  <si>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</si>
  <si>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</si>
  <si>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</si>
  <si>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</si>
  <si>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</si>
  <si>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</si>
  <si>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</si>
  <si>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</si>
  <si>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</si>
  <si>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</si>
  <si>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</si>
  <si>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</si>
  <si>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</si>
  <si>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</si>
  <si>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</si>
  <si>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</si>
  <si>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</si>
  <si>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</si>
  <si>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</si>
  <si>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</si>
  <si>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</si>
  <si>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</si>
  <si>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</si>
  <si>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</si>
  <si>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</si>
  <si>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</si>
  <si>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</si>
  <si>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</si>
  <si>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</si>
  <si>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</si>
  <si>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</si>
  <si>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</si>
  <si>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</si>
  <si>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</si>
  <si>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</si>
  <si>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</si>
  <si>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</si>
  <si>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</si>
  <si>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</si>
  <si>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</si>
  <si>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</si>
  <si>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</si>
  <si>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</si>
  <si>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</si>
  <si>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</si>
  <si>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</si>
  <si>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</si>
  <si>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</si>
  <si>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</si>
  <si>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</si>
  <si>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</si>
  <si>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</si>
  <si>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</si>
  <si>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</si>
  <si>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</si>
  <si>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</si>
  <si>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</si>
  <si>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</si>
  <si>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</si>
  <si>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</si>
  <si>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</si>
  <si>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</si>
  <si>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</si>
  <si>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</si>
  <si>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</si>
  <si>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</si>
  <si>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</si>
  <si>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</si>
  <si>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</si>
  <si>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</si>
  <si>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</si>
  <si>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</si>
  <si>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</si>
  <si>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</si>
  <si>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</si>
  <si>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</si>
  <si>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</si>
  <si>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</si>
  <si>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</si>
  <si>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</si>
  <si>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</si>
  <si>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</si>
  <si>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</si>
  <si>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</si>
  <si>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</si>
  <si>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</si>
  <si>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</si>
  <si>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</si>
  <si>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</si>
  <si>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</si>
  <si>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</si>
  <si>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</si>
  <si>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</si>
  <si>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</si>
  <si>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</si>
  <si>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</si>
  <si>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</si>
  <si>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</si>
  <si>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</si>
  <si>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</si>
  <si>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</si>
  <si>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</si>
  <si>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</si>
  <si>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</si>
  <si>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</si>
  <si>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</si>
  <si>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</si>
  <si>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</si>
  <si>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</si>
  <si>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</si>
  <si>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</si>
  <si>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</si>
  <si>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</si>
  <si>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</si>
  <si>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</si>
  <si>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</si>
  <si>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</si>
  <si>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</si>
  <si>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</si>
  <si>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</si>
  <si>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</si>
  <si>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</si>
  <si>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</si>
  <si>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</si>
  <si>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</si>
  <si>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</si>
  <si>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</si>
  <si>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</si>
  <si>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</si>
  <si>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</si>
  <si>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</si>
  <si>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</si>
  <si>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</si>
  <si>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</si>
  <si>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</si>
  <si>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</si>
  <si>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</si>
  <si>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</si>
  <si>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</si>
  <si>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</si>
  <si>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</si>
  <si>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</si>
  <si>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</si>
  <si>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</si>
  <si>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</si>
  <si>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</si>
  <si>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</si>
  <si>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</si>
  <si>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</si>
  <si>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</si>
  <si>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</si>
  <si>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</si>
  <si>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</si>
  <si>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</si>
  <si>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</si>
  <si>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</si>
  <si>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</si>
  <si>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</si>
  <si>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</si>
  <si>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</si>
  <si>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</si>
  <si>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</si>
  <si>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</si>
  <si>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</si>
  <si>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</si>
  <si>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</si>
  <si>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</si>
  <si>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</si>
  <si>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</si>
  <si>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</si>
  <si>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</si>
  <si>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</si>
  <si>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</si>
  <si>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</si>
  <si>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</si>
  <si>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</si>
  <si>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</si>
  <si>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</si>
  <si>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</si>
  <si>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</si>
  <si>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</si>
  <si>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</si>
  <si>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</si>
  <si>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</si>
  <si>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</si>
  <si>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</si>
  <si>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</si>
  <si>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</si>
  <si>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</si>
  <si>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</si>
  <si>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</si>
  <si>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</si>
  <si>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</si>
  <si>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</si>
  <si>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</si>
  <si>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</si>
  <si>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</si>
  <si>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</si>
  <si>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</si>
  <si>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</si>
  <si>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</si>
  <si>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</si>
  <si>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</si>
  <si>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</si>
  <si>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</si>
  <si>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</si>
  <si>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</si>
  <si>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</si>
  <si>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</si>
  <si>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</si>
  <si>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</si>
  <si>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</si>
  <si>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</si>
  <si>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</si>
  <si>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</si>
  <si>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</si>
  <si>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</si>
  <si>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</si>
  <si>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</si>
  <si>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</si>
  <si>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</si>
  <si>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</si>
  <si>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</si>
  <si>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</si>
  <si>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</si>
  <si>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</si>
  <si>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</si>
  <si>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</si>
  <si>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</si>
  <si>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</si>
  <si>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</si>
  <si>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</si>
  <si>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</si>
  <si>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</si>
  <si>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</si>
  <si>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</si>
  <si>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</si>
  <si>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</si>
  <si>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</si>
  <si>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</si>
  <si>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</si>
  <si>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</si>
  <si>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</si>
  <si>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</si>
  <si>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</si>
  <si>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</si>
  <si>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</si>
  <si>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</si>
  <si>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</si>
  <si>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</si>
  <si>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</si>
  <si>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</si>
  <si>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</si>
  <si>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</si>
  <si>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</si>
  <si>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</si>
  <si>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</si>
  <si>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</si>
  <si>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</si>
  <si>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</si>
  <si>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</si>
  <si>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</si>
  <si>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</si>
  <si>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</si>
  <si>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</si>
  <si>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</si>
  <si>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</si>
  <si>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</si>
  <si>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</si>
  <si>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</si>
  <si>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</si>
  <si>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</si>
  <si>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</si>
  <si>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</si>
  <si>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</si>
  <si>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</si>
  <si>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</si>
  <si>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</si>
  <si>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</si>
  <si>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</si>
  <si>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</si>
  <si>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</si>
  <si>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</si>
  <si>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</si>
  <si>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</si>
  <si>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</si>
  <si>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</si>
  <si>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</si>
  <si>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</si>
  <si>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</si>
  <si>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</si>
  <si>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</si>
  <si>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</si>
  <si>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</si>
  <si>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</si>
  <si>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</si>
  <si>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</si>
  <si>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</si>
  <si>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</si>
  <si>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</si>
  <si>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</si>
  <si>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</si>
  <si>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</si>
  <si>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</si>
  <si>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</si>
  <si>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</si>
  <si>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</si>
  <si>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</si>
  <si>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</si>
  <si>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</si>
  <si>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</si>
  <si>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</si>
  <si>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</si>
  <si>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</si>
  <si>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</si>
  <si>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</si>
  <si>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</si>
  <si>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</si>
  <si>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</si>
  <si>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</si>
  <si>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</si>
  <si>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</si>
  <si>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</si>
  <si>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</si>
  <si>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</si>
  <si>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</si>
  <si>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</si>
  <si>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</si>
  <si>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</si>
  <si>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</si>
  <si>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</si>
  <si>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</si>
  <si>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</si>
  <si>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</si>
  <si>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</si>
  <si>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</si>
  <si>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</si>
  <si>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</si>
  <si>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</si>
  <si>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</si>
  <si>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</si>
  <si>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</si>
  <si>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</si>
  <si>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</si>
  <si>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</si>
  <si>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</si>
  <si>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</si>
  <si>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</si>
  <si>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</si>
  <si>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</si>
  <si>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</si>
  <si>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</si>
  <si>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</si>
  <si>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</si>
  <si>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</si>
  <si>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</si>
  <si>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</si>
  <si>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</si>
  <si>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</si>
  <si>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</si>
  <si>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</si>
  <si>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</si>
  <si>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</si>
  <si>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</si>
  <si>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</si>
  <si>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</si>
  <si>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</si>
  <si>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</si>
  <si>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</si>
  <si>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</si>
  <si>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</si>
  <si>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</si>
  <si>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</si>
  <si>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</si>
  <si>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</si>
  <si>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</si>
  <si>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</si>
  <si>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</si>
  <si>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</si>
  <si>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</si>
  <si>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</si>
  <si>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</si>
  <si>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</si>
  <si>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</si>
  <si>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</si>
  <si>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</si>
  <si>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</si>
  <si>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</si>
  <si>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</si>
  <si>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</si>
  <si>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</si>
  <si>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</si>
  <si>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</si>
  <si>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</si>
  <si>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</si>
  <si>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</si>
  <si>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</si>
  <si>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</si>
  <si>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</si>
  <si>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</si>
  <si>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</si>
  <si>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</si>
  <si>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</si>
  <si>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</si>
  <si>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</si>
  <si>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</si>
  <si>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</si>
  <si>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</si>
  <si>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</si>
  <si>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</si>
  <si>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</si>
  <si>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</si>
  <si>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</si>
  <si>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</si>
  <si>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</si>
  <si>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</si>
  <si>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</si>
  <si>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</si>
  <si>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</si>
  <si>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</si>
  <si>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</si>
  <si>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</si>
  <si>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</si>
  <si>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</si>
  <si>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</si>
  <si>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</si>
  <si>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</si>
  <si>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</si>
  <si>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</si>
  <si>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</si>
  <si>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</si>
  <si>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</si>
  <si>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</si>
  <si>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</si>
  <si>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</si>
  <si>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</si>
  <si>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</si>
  <si>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</si>
  <si>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</si>
  <si>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</si>
  <si>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</si>
  <si>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</si>
  <si>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</si>
  <si>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</si>
  <si>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</si>
  <si>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</si>
  <si>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</si>
  <si>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</si>
  <si>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</si>
  <si>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</si>
  <si>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</si>
  <si>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</si>
  <si>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</si>
  <si>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</si>
  <si>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</si>
  <si>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</si>
  <si>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</si>
  <si>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</si>
  <si>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</si>
  <si>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</si>
  <si>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</si>
  <si>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</si>
  <si>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</si>
  <si>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</si>
  <si>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</si>
  <si>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</si>
  <si>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</si>
  <si>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</si>
  <si>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</si>
  <si>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</si>
  <si>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</si>
  <si>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</si>
  <si>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</si>
  <si>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</si>
  <si>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</si>
  <si>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</si>
  <si>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</si>
  <si>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</si>
  <si>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</si>
  <si>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</si>
  <si>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</si>
  <si>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</si>
  <si>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</si>
  <si>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</si>
  <si>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</si>
  <si>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</si>
  <si>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</si>
  <si>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</si>
  <si>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</si>
  <si>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</si>
  <si>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</si>
  <si>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</si>
  <si>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</si>
  <si>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</si>
  <si>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</si>
  <si>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</si>
  <si>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</si>
  <si>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</si>
  <si>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</si>
  <si>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</si>
  <si>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</si>
  <si>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</si>
  <si>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</si>
  <si>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</si>
  <si>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</si>
  <si>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</si>
  <si>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</si>
  <si>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</si>
  <si>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</si>
  <si>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</si>
  <si>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</si>
  <si>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</si>
  <si>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</si>
  <si>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</si>
  <si>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</si>
  <si>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</si>
  <si>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</si>
  <si>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</si>
  <si>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</si>
  <si>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</si>
  <si>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</si>
  <si>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</si>
  <si>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</si>
  <si>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</si>
  <si>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</si>
  <si>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</si>
  <si>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</si>
  <si>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</si>
  <si>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</si>
  <si>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</si>
  <si>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</si>
  <si>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</si>
  <si>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</si>
  <si>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</si>
  <si>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</si>
  <si>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</si>
  <si>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</si>
  <si>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</si>
  <si>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</si>
  <si>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</si>
  <si>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</si>
  <si>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</si>
  <si>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</si>
  <si>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</si>
  <si>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</si>
  <si>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</si>
  <si>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</si>
  <si>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</si>
  <si>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</si>
  <si>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</si>
  <si>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</si>
  <si>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</si>
  <si>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</si>
  <si>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</si>
  <si>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</si>
  <si>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</si>
  <si>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</si>
  <si>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</si>
  <si>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</si>
  <si>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</si>
  <si>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</si>
  <si>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</si>
  <si>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</si>
  <si>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</si>
  <si>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</si>
  <si>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</si>
  <si>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</si>
  <si>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</si>
  <si>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</si>
  <si>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</si>
  <si>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</si>
  <si>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</si>
  <si>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</si>
  <si>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</si>
  <si>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</si>
  <si>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</si>
  <si>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</si>
  <si>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</si>
  <si>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</si>
  <si>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</si>
  <si>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</si>
  <si>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</si>
  <si>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</si>
  <si>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</si>
  <si>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</si>
  <si>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</si>
  <si>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</si>
  <si>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</si>
  <si>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</si>
  <si>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</si>
  <si>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</si>
  <si>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</si>
  <si>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</si>
  <si>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</si>
  <si>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</si>
  <si>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</si>
  <si>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</si>
  <si>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</si>
  <si>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</si>
  <si>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</si>
  <si>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</si>
  <si>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</si>
  <si>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</si>
  <si>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</si>
  <si>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</si>
  <si>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</si>
  <si>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</si>
  <si>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</si>
  <si>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</si>
  <si>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</si>
  <si>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</si>
  <si>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</si>
  <si>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</si>
  <si>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</si>
  <si>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</si>
  <si>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</si>
  <si>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</si>
  <si>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</si>
  <si>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</si>
  <si>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</si>
  <si>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</si>
  <si>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</si>
  <si>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</si>
  <si>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</si>
  <si>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</si>
  <si>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</si>
  <si>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</si>
  <si>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</si>
  <si>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</si>
  <si>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</si>
  <si>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</si>
  <si>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</si>
  <si>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</si>
  <si>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</si>
  <si>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</si>
  <si>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</si>
  <si>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</si>
  <si>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</si>
  <si>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</si>
  <si>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</si>
  <si>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</si>
  <si>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</si>
  <si>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</si>
  <si>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</si>
  <si>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</si>
  <si>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</si>
  <si>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</si>
  <si>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</si>
  <si>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</si>
  <si>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</si>
  <si>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</si>
  <si>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</si>
  <si>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</si>
  <si>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</si>
  <si>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</si>
  <si>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</si>
  <si>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</si>
  <si>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</si>
  <si>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</si>
  <si>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</si>
  <si>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</si>
  <si>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</si>
  <si>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</si>
  <si>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</si>
  <si>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</si>
  <si>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</si>
  <si>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</si>
  <si>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</si>
  <si>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</si>
  <si>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</si>
  <si>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</si>
  <si>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</si>
  <si>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</si>
  <si>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</si>
  <si>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</si>
  <si>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</si>
  <si>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</si>
  <si>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</si>
  <si>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</si>
  <si>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</si>
  <si>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</si>
  <si>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</si>
  <si>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</si>
  <si>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</si>
  <si>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</si>
  <si>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</si>
  <si>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</si>
  <si>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</si>
  <si>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</si>
  <si>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</si>
  <si>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</si>
  <si>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</si>
  <si>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</si>
  <si>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</si>
  <si>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</si>
  <si>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</si>
  <si>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</si>
  <si>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</si>
  <si>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</si>
  <si>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</si>
  <si>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</si>
  <si>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</si>
  <si>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</si>
  <si>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</si>
  <si>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</si>
  <si>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</si>
  <si>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</si>
  <si>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</si>
  <si>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</si>
  <si>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</si>
  <si>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</si>
  <si>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</si>
  <si>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</si>
  <si>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</si>
  <si>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</si>
  <si>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</si>
  <si>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</si>
  <si>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</si>
  <si>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</si>
  <si>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</si>
  <si>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</si>
  <si>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</si>
  <si>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</si>
  <si>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</si>
  <si>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</si>
  <si>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</si>
  <si>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</si>
  <si>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</si>
  <si>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</si>
  <si>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</si>
  <si>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</si>
  <si>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</si>
  <si>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</si>
  <si>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</si>
  <si>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</si>
  <si>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</si>
  <si>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</si>
  <si>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</si>
  <si>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</si>
  <si>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</si>
  <si>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</si>
  <si>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</si>
  <si>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</si>
  <si>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</si>
  <si>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</si>
  <si>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</si>
  <si>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</si>
  <si>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</si>
  <si>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</si>
  <si>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</si>
  <si>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</si>
  <si>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</si>
  <si>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</si>
  <si>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</si>
  <si>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</si>
  <si>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</si>
  <si>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</si>
  <si>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</si>
  <si>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</si>
  <si>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</si>
  <si>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</si>
  <si>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</si>
  <si>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</si>
  <si>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</si>
  <si>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</si>
  <si>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</si>
  <si>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</si>
  <si>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</si>
  <si>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</si>
  <si>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</si>
  <si>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</si>
  <si>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</si>
  <si>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</si>
  <si>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</si>
  <si>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</si>
  <si>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</si>
  <si>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</si>
  <si>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</si>
  <si>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</si>
  <si>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</si>
  <si>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</si>
  <si>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</si>
  <si>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</si>
  <si>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</si>
  <si>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</si>
  <si>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</si>
  <si>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</si>
  <si>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</si>
  <si>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</si>
  <si>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</si>
  <si>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</si>
  <si>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</si>
  <si>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</si>
  <si>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</si>
  <si>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</si>
  <si>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</si>
  <si>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</si>
  <si>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</si>
  <si>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</si>
  <si>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</si>
  <si>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</si>
  <si>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</si>
  <si>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</si>
  <si>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</si>
  <si>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</si>
  <si>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</si>
  <si>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</si>
  <si>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</si>
  <si>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</si>
  <si>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</si>
  <si>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</si>
  <si>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</si>
  <si>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</si>
  <si>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</si>
  <si>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</si>
  <si>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</si>
  <si>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</si>
  <si>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</si>
  <si>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</si>
  <si>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</si>
  <si>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</si>
  <si>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</si>
  <si>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</si>
  <si>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</si>
  <si>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</si>
  <si>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</si>
  <si>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</si>
  <si>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</si>
  <si>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</si>
  <si>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</si>
  <si>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</si>
  <si>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</si>
  <si>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</si>
  <si>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</si>
  <si>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</si>
  <si>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</si>
  <si>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</si>
  <si>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</si>
  <si>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</si>
  <si>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</si>
  <si>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</si>
  <si>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</si>
  <si>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</si>
  <si>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</si>
  <si>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</si>
  <si>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</si>
  <si>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</si>
  <si>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</si>
  <si>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</si>
  <si>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</si>
  <si>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</si>
  <si>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</si>
  <si>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</si>
  <si>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</si>
  <si>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</si>
  <si>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</si>
  <si>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</si>
  <si>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</si>
  <si>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</si>
  <si>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</si>
  <si>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</si>
  <si>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</si>
  <si>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</si>
  <si>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</si>
  <si>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</si>
  <si>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</si>
  <si>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</si>
  <si>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</si>
  <si>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</si>
  <si>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</si>
  <si>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</si>
  <si>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</si>
  <si>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</si>
  <si>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</si>
  <si>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</si>
  <si>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</si>
  <si>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</si>
  <si>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</si>
  <si>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</si>
  <si>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</si>
  <si>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</si>
  <si>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</si>
  <si>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</si>
  <si>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</si>
  <si>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</si>
  <si>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</si>
  <si>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</si>
  <si>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</si>
  <si>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</si>
  <si>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</si>
  <si>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</si>
  <si>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</si>
  <si>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</si>
  <si>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</si>
  <si>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</si>
  <si>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</si>
  <si>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</si>
  <si>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</si>
  <si>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</si>
  <si>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</si>
  <si>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</si>
  <si>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</si>
  <si>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</si>
  <si>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</si>
  <si>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</si>
  <si>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</si>
  <si>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</si>
  <si>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</si>
  <si>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</si>
  <si>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</si>
  <si>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</si>
  <si>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</si>
  <si>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</si>
  <si>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</si>
  <si>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</si>
  <si>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</si>
  <si>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</si>
  <si>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</si>
  <si>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</si>
  <si>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</si>
  <si>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</si>
  <si>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</si>
  <si>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</si>
  <si>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</si>
  <si>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</si>
  <si>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</si>
  <si>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</si>
  <si>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</si>
  <si>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</si>
  <si>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</si>
  <si>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</si>
  <si>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</si>
  <si>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</si>
  <si>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</si>
  <si>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</si>
  <si>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</si>
  <si>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</si>
  <si>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</si>
  <si>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</si>
  <si>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</si>
  <si>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</si>
  <si>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</si>
  <si>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</si>
  <si>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</si>
  <si>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</si>
  <si>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</si>
  <si>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</si>
  <si>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</si>
  <si>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</si>
  <si>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</si>
  <si>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</si>
  <si>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</si>
  <si>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</si>
  <si>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</si>
  <si>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</si>
  <si>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</si>
  <si>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</si>
  <si>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</si>
  <si>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</si>
  <si>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</si>
  <si>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</si>
  <si>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</si>
  <si>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</si>
  <si>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</si>
  <si>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</si>
  <si>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</si>
  <si>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</si>
  <si>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</si>
  <si>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</si>
  <si>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</si>
  <si>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</si>
  <si>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</si>
  <si>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</si>
  <si>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</si>
  <si>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</si>
  <si>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</si>
  <si>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</si>
  <si>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</si>
  <si>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</si>
  <si>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</si>
  <si>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</si>
  <si>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</si>
  <si>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</si>
  <si>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</si>
  <si>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</si>
  <si>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</si>
  <si>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</si>
  <si>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</si>
  <si>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</si>
  <si>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</si>
  <si>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</si>
  <si>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</si>
  <si>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</si>
  <si>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</si>
  <si>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</si>
  <si>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</si>
  <si>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</si>
  <si>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</si>
  <si>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</si>
  <si>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</si>
  <si>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</si>
  <si>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</si>
  <si>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</si>
  <si>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</si>
  <si>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</si>
  <si>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</si>
  <si>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</si>
  <si>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</si>
  <si>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</si>
  <si>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</si>
  <si>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</si>
  <si>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</si>
  <si>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</si>
  <si>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</si>
  <si>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</si>
  <si>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</si>
  <si>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</si>
  <si>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</si>
  <si>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</si>
  <si>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</si>
  <si>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</si>
  <si>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</si>
  <si>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</si>
  <si>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</si>
  <si>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</si>
  <si>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</si>
  <si>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</si>
  <si>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</si>
  <si>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</si>
  <si>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</si>
  <si>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</si>
  <si>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</si>
  <si>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</si>
  <si>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</si>
  <si>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</si>
  <si>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</si>
  <si>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</si>
  <si>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</si>
  <si>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</si>
  <si>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</si>
  <si>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</si>
  <si>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</si>
  <si>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</si>
  <si>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</si>
  <si>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</si>
  <si>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</si>
  <si>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</si>
  <si>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</si>
  <si>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</si>
  <si>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</si>
  <si>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</si>
  <si>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</si>
  <si>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</si>
  <si>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</si>
  <si>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</si>
  <si>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</si>
  <si>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</si>
  <si>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</si>
  <si>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</si>
  <si>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</si>
  <si>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</si>
  <si>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</si>
  <si>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</si>
  <si>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</si>
  <si>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</si>
  <si>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</si>
  <si>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</si>
  <si>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</si>
  <si>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</si>
  <si>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</si>
  <si>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</si>
  <si>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</si>
  <si>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</si>
  <si>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</si>
  <si>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</si>
  <si>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</si>
  <si>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</si>
  <si>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</si>
  <si>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</si>
  <si>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</si>
  <si>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</si>
  <si>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</si>
  <si>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</si>
  <si>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</si>
  <si>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</si>
  <si>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</si>
  <si>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</si>
  <si>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</si>
  <si>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</si>
  <si>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</si>
  <si>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</si>
  <si>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</si>
  <si>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</si>
  <si>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</si>
  <si>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</si>
  <si>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</si>
  <si>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</si>
  <si>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</si>
  <si>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</si>
  <si>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</si>
  <si>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</si>
  <si>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</si>
  <si>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</si>
  <si>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</si>
  <si>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</si>
  <si>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</si>
  <si>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</si>
  <si>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</si>
  <si>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</si>
  <si>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</si>
  <si>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</si>
  <si>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</si>
  <si>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</si>
  <si>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</si>
  <si>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</si>
  <si>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</si>
  <si>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</si>
  <si>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</si>
  <si>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</si>
  <si>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</si>
  <si>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</si>
  <si>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</si>
  <si>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</si>
  <si>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</si>
  <si>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</si>
  <si>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</si>
  <si>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</si>
  <si>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</si>
  <si>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</si>
  <si>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</si>
  <si>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</si>
  <si>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</si>
  <si>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</si>
  <si>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</si>
  <si>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</si>
  <si>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</si>
  <si>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</si>
  <si>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</si>
  <si>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</si>
  <si>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</si>
  <si>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</si>
  <si>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</si>
  <si>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</si>
  <si>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</si>
  <si>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</si>
  <si>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</si>
  <si>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</si>
  <si>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</si>
  <si>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</si>
  <si>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</si>
  <si>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</si>
  <si>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</si>
  <si>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</si>
  <si>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</si>
  <si>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</si>
  <si>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</si>
  <si>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</si>
  <si>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</si>
  <si>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</si>
  <si>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</si>
  <si>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</si>
  <si>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</si>
  <si>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</si>
  <si>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</si>
  <si>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</si>
  <si>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</si>
  <si>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</si>
  <si>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</si>
  <si>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</si>
  <si>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</si>
  <si>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</si>
  <si>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</si>
  <si>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</si>
  <si>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</si>
  <si>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</si>
  <si>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</si>
  <si>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</si>
  <si>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</si>
  <si>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</si>
  <si>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</si>
  <si>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</si>
  <si>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</si>
  <si>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</si>
  <si>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</si>
  <si>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</si>
  <si>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</si>
  <si>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</si>
  <si>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</si>
  <si>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</si>
  <si>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</si>
  <si>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</si>
  <si>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</si>
  <si>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</si>
  <si>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</si>
  <si>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</si>
  <si>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</si>
  <si>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</si>
  <si>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</si>
  <si>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</si>
  <si>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</si>
  <si>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</si>
  <si>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</si>
  <si>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</si>
  <si>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</si>
  <si>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</si>
  <si>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</si>
  <si>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</si>
  <si>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</si>
  <si>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</si>
  <si>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</si>
  <si>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</si>
  <si>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</si>
  <si>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</si>
  <si>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</si>
  <si>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</si>
  <si>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</si>
  <si>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</si>
  <si>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</si>
  <si>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</si>
  <si>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</si>
  <si>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</si>
  <si>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</si>
  <si>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</si>
  <si>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</si>
  <si>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</si>
  <si>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</si>
  <si>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</si>
  <si>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</si>
  <si>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</si>
  <si>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</si>
  <si>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</si>
  <si>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</si>
  <si>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</si>
  <si>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</si>
  <si>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</si>
  <si>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</si>
  <si>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</si>
  <si>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</si>
  <si>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</si>
  <si>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</si>
  <si>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</si>
  <si>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</si>
  <si>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</si>
  <si>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</si>
  <si>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</si>
  <si>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</si>
  <si>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</si>
  <si>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</si>
  <si>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</si>
  <si>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</si>
  <si>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</si>
  <si>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</si>
  <si>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</si>
  <si>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</si>
  <si>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</si>
  <si>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</si>
  <si>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</si>
  <si>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</si>
  <si>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</si>
  <si>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</si>
  <si>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</si>
  <si>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</si>
  <si>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</si>
  <si>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</si>
  <si>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</si>
  <si>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</si>
  <si>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</si>
  <si>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</si>
  <si>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</si>
  <si>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</si>
  <si>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</si>
  <si>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</si>
  <si>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</si>
  <si>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</si>
  <si>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</si>
  <si>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</si>
  <si>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</si>
  <si>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</si>
  <si>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</si>
  <si>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</si>
  <si>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</si>
  <si>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</si>
  <si>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</si>
  <si>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</si>
  <si>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</si>
  <si>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</si>
  <si>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</si>
  <si>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</si>
  <si>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</si>
  <si>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</si>
  <si>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</si>
  <si>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</si>
  <si>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</si>
  <si>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</si>
  <si>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</si>
  <si>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</si>
  <si>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</si>
  <si>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</si>
  <si>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</si>
  <si>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</si>
  <si>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</si>
  <si>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</si>
  <si>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</si>
  <si>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</si>
  <si>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</si>
  <si>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</si>
  <si>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</si>
  <si>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</si>
  <si>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</si>
  <si>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</si>
  <si>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</si>
  <si>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</si>
  <si>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</si>
  <si>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</si>
  <si>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</si>
  <si>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</si>
  <si>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</si>
  <si>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</si>
  <si>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</si>
  <si>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</si>
  <si>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</si>
  <si>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</si>
  <si>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</si>
  <si>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</si>
  <si>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</si>
  <si>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</si>
  <si>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</si>
  <si>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</si>
  <si>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</si>
  <si>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</si>
  <si>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</si>
  <si>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</si>
  <si>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</si>
  <si>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</si>
  <si>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</si>
  <si>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</si>
  <si>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</si>
  <si>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</si>
  <si>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</si>
  <si>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</si>
  <si>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</si>
  <si>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</si>
  <si>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</si>
  <si>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</si>
  <si>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</si>
  <si>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</si>
  <si>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</si>
  <si>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</si>
  <si>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</si>
  <si>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</si>
  <si>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</si>
  <si>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</si>
  <si>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</si>
  <si>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</si>
  <si>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</si>
  <si>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</si>
  <si>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</si>
  <si>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</si>
  <si>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</si>
  <si>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</si>
  <si>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</si>
  <si>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</si>
  <si>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</si>
  <si>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</si>
  <si>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</si>
  <si>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</si>
  <si>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</si>
  <si>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</si>
  <si>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</si>
  <si>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</si>
  <si>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</si>
  <si>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</si>
  <si>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</si>
  <si>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</si>
  <si>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</si>
  <si>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</si>
  <si>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</si>
  <si>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</si>
  <si>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</si>
  <si>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</si>
  <si>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</si>
  <si>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</si>
  <si>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</si>
  <si>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</si>
  <si>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</si>
  <si>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</si>
  <si>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</si>
  <si>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</si>
  <si>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</si>
  <si>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</si>
  <si>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</si>
  <si>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</si>
  <si>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</si>
  <si>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</si>
  <si>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</si>
  <si>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</si>
  <si>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</si>
  <si>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</si>
  <si>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</si>
  <si>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</si>
  <si>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</si>
  <si>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</si>
  <si>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</si>
  <si>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</si>
  <si>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</si>
  <si>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</si>
  <si>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</si>
  <si>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</si>
  <si>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</si>
  <si>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</si>
  <si>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</si>
  <si>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</si>
  <si>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</si>
  <si>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</si>
  <si>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</si>
  <si>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</si>
  <si>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</si>
  <si>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</si>
  <si>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</si>
  <si>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</si>
  <si>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</si>
  <si>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</si>
  <si>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</si>
  <si>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</si>
  <si>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</si>
  <si>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</si>
  <si>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</si>
  <si>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</si>
  <si>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</si>
  <si>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</si>
  <si>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</si>
  <si>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</si>
  <si>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</si>
  <si>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</si>
  <si>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</si>
  <si>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</si>
  <si>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</si>
  <si>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</si>
  <si>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</si>
  <si>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</si>
  <si>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</si>
  <si>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</si>
  <si>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</si>
  <si>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</si>
  <si>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</si>
  <si>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</si>
  <si>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</si>
  <si>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</si>
  <si>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</si>
  <si>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</si>
  <si>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</si>
  <si>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</si>
  <si>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</si>
  <si>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</si>
  <si>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</si>
  <si>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</si>
  <si>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</si>
  <si>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</si>
  <si>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</si>
  <si>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</si>
  <si>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</si>
  <si>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</si>
  <si>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</si>
  <si>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</si>
  <si>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</si>
  <si>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</si>
  <si>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</si>
  <si>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</si>
  <si>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</si>
  <si>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</si>
  <si>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</si>
  <si>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</si>
  <si>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</si>
  <si>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</si>
  <si>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</si>
  <si>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</si>
  <si>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</si>
  <si>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</si>
  <si>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</si>
  <si>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</si>
  <si>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</si>
  <si>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</si>
  <si>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</si>
  <si>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</si>
  <si>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</si>
  <si>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</si>
  <si>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</si>
  <si>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</si>
  <si>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</si>
  <si>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</si>
  <si>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</si>
  <si>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</si>
  <si>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</si>
  <si>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</si>
  <si>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</si>
  <si>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</si>
  <si>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</si>
  <si>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</si>
  <si>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</si>
  <si>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</si>
  <si>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</si>
  <si>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</si>
  <si>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</si>
  <si>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</si>
  <si>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</si>
  <si>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</si>
  <si>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</si>
  <si>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</si>
  <si>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</si>
  <si>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</si>
  <si>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</si>
  <si>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</si>
  <si>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</si>
  <si>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</si>
  <si>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</si>
  <si>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</si>
  <si>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</si>
  <si>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</si>
  <si>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</si>
  <si>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</si>
  <si>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</si>
  <si>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</si>
  <si>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</si>
  <si>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</si>
  <si>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</si>
  <si>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</si>
  <si>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</si>
  <si>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</si>
  <si>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</si>
  <si>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</si>
  <si>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</si>
  <si>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</si>
  <si>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</si>
  <si>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</si>
  <si>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</si>
  <si>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</si>
  <si>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</si>
  <si>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</si>
  <si>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</si>
  <si>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</si>
  <si>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</si>
  <si>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</si>
  <si>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</si>
  <si>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</si>
  <si>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</si>
  <si>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</si>
  <si>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</si>
  <si>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</si>
  <si>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</si>
  <si>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</si>
  <si>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</si>
  <si>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</si>
  <si>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</si>
  <si>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</si>
  <si>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</si>
  <si>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</si>
  <si>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</si>
  <si>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</si>
  <si>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</si>
  <si>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</si>
  <si>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</si>
  <si>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</si>
  <si>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</si>
  <si>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</si>
  <si>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</si>
  <si>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</si>
  <si>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</si>
  <si>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</si>
  <si>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</si>
  <si>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</si>
  <si>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</si>
  <si>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</si>
  <si>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</si>
  <si>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</si>
  <si>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</si>
  <si>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</si>
  <si>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</si>
  <si>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</si>
  <si>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</si>
  <si>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</si>
  <si>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</si>
  <si>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</si>
  <si>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</si>
  <si>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</si>
  <si>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</si>
  <si>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</si>
  <si>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</si>
  <si>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</si>
  <si>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</si>
  <si>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</si>
  <si>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</si>
  <si>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</si>
  <si>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</si>
  <si>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</si>
  <si>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</si>
  <si>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</si>
  <si>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</si>
  <si>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</si>
  <si>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</si>
  <si>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</si>
  <si>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</si>
  <si>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</si>
  <si>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</si>
  <si>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</si>
  <si>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</si>
  <si>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</si>
  <si>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</si>
  <si>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</si>
  <si>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</si>
  <si>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</si>
  <si>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</si>
  <si>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</si>
  <si>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</si>
  <si>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</si>
  <si>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</si>
  <si>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</si>
  <si>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</si>
  <si>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</si>
  <si>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</si>
  <si>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</si>
  <si>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</si>
  <si>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</si>
  <si>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</si>
  <si>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</si>
  <si>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</si>
  <si>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</si>
  <si>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</si>
  <si>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</si>
  <si>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</si>
  <si>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</si>
  <si>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</si>
  <si>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</si>
  <si>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</si>
  <si>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</si>
  <si>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</si>
  <si>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</si>
  <si>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</si>
  <si>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</si>
  <si>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</si>
  <si>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</si>
  <si>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</si>
  <si>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</si>
  <si>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</si>
  <si>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</si>
  <si>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</si>
  <si>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</si>
  <si>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</si>
  <si>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</si>
  <si>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</si>
  <si>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</si>
  <si>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</si>
  <si>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</si>
  <si>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</si>
  <si>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</si>
  <si>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</si>
  <si>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</si>
  <si>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</si>
  <si>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</si>
  <si>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</si>
  <si>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</si>
  <si>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</si>
  <si>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</si>
  <si>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</si>
  <si>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</si>
  <si>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</si>
  <si>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</si>
  <si>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</si>
  <si>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</si>
  <si>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</si>
  <si>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</si>
  <si>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</si>
  <si>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</si>
  <si>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</si>
  <si>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</si>
  <si>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</si>
  <si>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</si>
  <si>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</si>
  <si>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</si>
  <si>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</si>
  <si>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</si>
  <si>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</si>
  <si>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</si>
  <si>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</si>
  <si>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</si>
  <si>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</si>
  <si>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</si>
  <si>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</si>
  <si>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</si>
  <si>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</si>
  <si>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</si>
  <si>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</si>
  <si>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</si>
  <si>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</si>
  <si>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</si>
  <si>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</si>
  <si>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</si>
  <si>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</si>
  <si>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</si>
  <si>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</si>
  <si>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</si>
  <si>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</si>
  <si>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</si>
  <si>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</si>
  <si>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</si>
  <si>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</si>
  <si>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</si>
  <si>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</si>
  <si>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</si>
  <si>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</si>
  <si>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</si>
  <si>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</si>
  <si>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</si>
  <si>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</si>
  <si>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</si>
  <si>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</si>
  <si>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</si>
  <si>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</si>
  <si>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</si>
  <si>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</si>
  <si>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</si>
  <si>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</si>
  <si>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</si>
  <si>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</si>
  <si>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</si>
  <si>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</si>
  <si>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</si>
  <si>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</si>
  <si>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</si>
  <si>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</si>
  <si>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</si>
  <si>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</si>
  <si>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</si>
  <si>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</si>
  <si>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</si>
  <si>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</si>
  <si>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</si>
  <si>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</si>
  <si>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</si>
  <si>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</si>
  <si>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</si>
  <si>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</si>
  <si>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</si>
  <si>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</si>
  <si>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</si>
  <si>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L'AVAL DE MENDE</t>
  </si>
  <si>
    <t>LE LOT</t>
  </si>
  <si>
    <t>05102000</t>
  </si>
  <si>
    <t>18310006400033</t>
  </si>
  <si>
    <t>Agence de l'Eau Adour-Garonne</t>
  </si>
  <si>
    <t>34255833500077</t>
  </si>
  <si>
    <t>AQUASCOP BIOLOGIE site de Monptellier</t>
  </si>
  <si>
    <t>IBMR-21-M112</t>
  </si>
  <si>
    <t>JOYCE LAMBERT, JOSHUA NEVE</t>
  </si>
  <si>
    <t>IBMR standard</t>
  </si>
  <si>
    <t>DROITE</t>
  </si>
  <si>
    <t>ETIAGE NORMAL</t>
  </si>
  <si>
    <t>FORTEMENT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</si>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</sst>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736281</v>
      </c>
      <c r="G10" s="114"/>
      <c r="H10" s="115"/>
    </row>
    <row r="11" spans="1:8" ht="15">
      <c r="A11" s="10" t="s">
        <v>2277</v>
      </c>
      <c r="B11" s="47">
        <v>44424</v>
      </c>
      <c r="D11" s="10" t="s">
        <v>2280</v>
      </c>
      <c r="E11" s="52">
        <v>6375865</v>
      </c>
      <c r="G11" s="114"/>
      <c r="H11" s="115"/>
    </row>
    <row r="12" spans="1:8" ht="15">
      <c r="A12" s="10" t="s">
        <v>2283</v>
      </c>
      <c r="B12" s="52" t="s">
        <v>5294</v>
      </c>
      <c r="D12" s="10" t="s">
        <v>2281</v>
      </c>
      <c r="E12" s="52">
        <v>736182</v>
      </c>
      <c r="G12" s="116"/>
      <c r="H12" s="117"/>
    </row>
    <row r="13" spans="1:5" ht="17.25" customHeight="1" thickBot="1">
      <c r="A13" s="2"/>
      <c r="B13" s="55"/>
      <c r="D13" s="10" t="s">
        <v>2282</v>
      </c>
      <c r="E13" s="52">
        <v>6375898</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736281</v>
      </c>
    </row>
    <row r="18" spans="1:3" ht="15">
      <c r="A18" s="124"/>
      <c r="B18" s="49" t="s">
        <v>2267</v>
      </c>
      <c r="C18" s="61">
        <f>E11</f>
        <v>6375865</v>
      </c>
    </row>
    <row r="19" spans="1:2" ht="15">
      <c r="A19" s="3" t="s">
        <v>2063</v>
      </c>
      <c r="B19" s="29">
        <v>682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10.7</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53</v>
      </c>
      <c r="D35" s="28" t="s">
        <v>2284</v>
      </c>
      <c r="E35" s="32">
        <v>47</v>
      </c>
    </row>
    <row r="36" spans="1:5" s="7" customFormat="1" ht="15" customHeight="1">
      <c r="A36" s="5" t="s">
        <v>2113</v>
      </c>
      <c r="B36" s="30">
        <v>60</v>
      </c>
      <c r="C36" s="6"/>
      <c r="D36" s="8" t="s">
        <v>2112</v>
      </c>
      <c r="E36" s="30">
        <v>40</v>
      </c>
    </row>
    <row r="37" spans="1:5" s="7" customFormat="1" ht="15" customHeight="1">
      <c r="A37" s="5" t="s">
        <v>2111</v>
      </c>
      <c r="B37" s="30">
        <v>9.4</v>
      </c>
      <c r="C37" s="6"/>
      <c r="D37" s="8" t="s">
        <v>2110</v>
      </c>
      <c r="E37" s="30">
        <v>12.4</v>
      </c>
    </row>
    <row r="38" spans="1:5" s="7" customFormat="1" ht="15" customHeight="1">
      <c r="A38" s="5" t="s">
        <v>2115</v>
      </c>
      <c r="B38" s="30">
        <v>2</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v>1</v>
      </c>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0.4</v>
      </c>
      <c r="E97" s="89">
        <v>0.15</v>
      </c>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0.15</v>
      </c>
      <c r="E98" s="89">
        <v>0.5</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0.5</v>
      </c>
      <c r="E99" s="89">
        <v>1.2</v>
      </c>
      <c r="F99" s="35" t="s">
        <v>2290</v>
      </c>
      <c r="G99" s="79"/>
      <c r="H99" s="80"/>
    </row>
    <row r="100" spans="1:8" ht="15">
      <c r="A100" s="33" t="s">
        <v>1179</v>
      </c>
      <c r="B100" s="20" t="str">
        <f>IF(A100="NEWCOD",IF(ISBLANK(G100),"renseigner le champ 'Nouveau taxon'",G100),VLOOKUP(A100,'Ref Taxo'!A:B,2,FALSE))</f>
        <v>Mougeotia</v>
      </c>
      <c r="C100" s="21">
        <f>IF(A100="NEWCOD",IF(ISBLANK(H100),"NoCod",H100),VLOOKUP(A100,'Ref Taxo'!A:D,4,FALSE))</f>
        <v>1146</v>
      </c>
      <c r="D100" s="34"/>
      <c r="E100" s="89">
        <v>0.01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89">
        <v>0.01</v>
      </c>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0.01</v>
      </c>
      <c r="E102" s="89"/>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0.02</v>
      </c>
      <c r="E103" s="89"/>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0.01</v>
      </c>
      <c r="E104" s="89"/>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0.01</v>
      </c>
      <c r="E105" s="89"/>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1.1</v>
      </c>
      <c r="E106" s="89">
        <v>0.3</v>
      </c>
      <c r="F106" s="35" t="s">
        <v>2290</v>
      </c>
      <c r="G106" s="79"/>
      <c r="H106" s="80"/>
    </row>
    <row r="107" spans="1:8" ht="15">
      <c r="A107" s="33" t="s">
        <v>870</v>
      </c>
      <c r="B107" s="20" t="str">
        <f>IF(A107="NEWCOD",IF(ISBLANK(G107),"renseigner le champ 'Nouveau taxon'",G107),VLOOKUP(A107,'Ref Taxo'!A:B,2,FALSE))</f>
        <v>Hygroamblystegium fluviatile</v>
      </c>
      <c r="C107" s="21">
        <f>IF(A107="NEWCOD",IF(ISBLANK(H107),"NoCod",H107),VLOOKUP(A107,'Ref Taxo'!A:D,4,FALSE))</f>
        <v>1237</v>
      </c>
      <c r="D107" s="34">
        <v>0.02</v>
      </c>
      <c r="E107" s="89"/>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89"/>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c r="E109" s="89">
        <v>0.02</v>
      </c>
      <c r="F109" s="35" t="s">
        <v>5303</v>
      </c>
      <c r="G109" s="79"/>
      <c r="H109" s="80"/>
    </row>
    <row r="110" spans="1:8" ht="15">
      <c r="A110" s="33" t="s">
        <v>1835</v>
      </c>
      <c r="B110" s="20" t="str">
        <f>IF(A110="NEWCOD",IF(ISBLANK(G110),"renseigner le champ 'Nouveau taxon'",G110),VLOOKUP(A110,'Ref Taxo'!A:B,2,FALSE))</f>
        <v>Solanum dulcamara</v>
      </c>
      <c r="C110" s="21">
        <f>IF(A110="NEWCOD",IF(ISBLANK(H110),"NoCod",H110),VLOOKUP(A110,'Ref Taxo'!A:D,4,FALSE))</f>
        <v>1964</v>
      </c>
      <c r="D110" s="34"/>
      <c r="E110" s="89">
        <v>0.01</v>
      </c>
      <c r="F110" s="35" t="s">
        <v>2290</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c r="E111" s="89">
        <v>0.01</v>
      </c>
      <c r="F111" s="35" t="s">
        <v>2290</v>
      </c>
      <c r="G111" s="79"/>
      <c r="H111" s="80"/>
    </row>
    <row r="112" spans="1:8" ht="15">
      <c r="A112" s="33" t="s">
        <v>661</v>
      </c>
      <c r="B112" s="20" t="str">
        <f>IF(A112="NEWCOD",IF(ISBLANK(G112),"renseigner le champ 'Nouveau taxon'",G112),VLOOKUP(A112,'Ref Taxo'!A:B,2,FALSE))</f>
        <v>Equisetum arvense</v>
      </c>
      <c r="C112" s="21">
        <f>IF(A112="NEWCOD",IF(ISBLANK(H112),"NoCod",H112),VLOOKUP(A112,'Ref Taxo'!A:D,4,FALSE))</f>
        <v>1384</v>
      </c>
      <c r="D112" s="34">
        <v>0.01</v>
      </c>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