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<sst xmlns="http://schemas.openxmlformats.org/spreadsheetml/2006/main" count="6469" uniqueCount="5304">
  <si>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</si>
  <si>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</si>
  <si>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</si>
  <si>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</si>
  <si>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</si>
  <si>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</si>
  <si>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</si>
  <si>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</si>
  <si>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</si>
  <si>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</si>
  <si>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</si>
  <si>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</si>
  <si>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</si>
  <si>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</si>
  <si>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</si>
  <si>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</si>
  <si>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</si>
  <si>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</si>
  <si>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</si>
  <si>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</si>
  <si>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</si>
  <si>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</si>
  <si>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</si>
  <si>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</si>
  <si>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</si>
  <si>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</si>
  <si>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</si>
  <si>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</si>
  <si>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</si>
  <si>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</si>
  <si>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</si>
  <si>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</si>
  <si>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</si>
  <si>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</si>
  <si>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</si>
  <si>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</si>
  <si>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</si>
  <si>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</si>
  <si>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</si>
  <si>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</si>
  <si>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</si>
  <si>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</si>
  <si>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</si>
  <si>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</si>
  <si>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</si>
  <si>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</si>
  <si>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</si>
  <si>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</si>
  <si>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</si>
  <si>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</si>
  <si>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</si>
  <si>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</si>
  <si>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</si>
  <si>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</si>
  <si>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</si>
  <si>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</si>
  <si>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</si>
  <si>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</si>
  <si>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</si>
  <si>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</si>
  <si>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</si>
  <si>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</si>
  <si>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</si>
  <si>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</si>
  <si>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</si>
  <si>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</si>
  <si>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</si>
  <si>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</si>
  <si>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</si>
  <si>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</si>
  <si>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</si>
  <si>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</si>
  <si>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</si>
  <si>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</si>
  <si>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</si>
  <si>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</si>
  <si>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</si>
  <si>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</si>
  <si>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</si>
  <si>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</si>
  <si>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</si>
  <si>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</si>
  <si>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</si>
  <si>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</si>
  <si>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</si>
  <si>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</si>
  <si>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</si>
  <si>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</si>
  <si>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</si>
  <si>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</si>
  <si>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</si>
  <si>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</si>
  <si>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</si>
  <si>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</si>
  <si>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</si>
  <si>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</si>
  <si>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</si>
  <si>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</si>
  <si>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</si>
  <si>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</si>
  <si>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</si>
  <si>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</si>
  <si>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</si>
  <si>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</si>
  <si>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</si>
  <si>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</si>
  <si>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</si>
  <si>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</si>
  <si>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</si>
  <si>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</si>
  <si>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</si>
  <si>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</si>
  <si>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</si>
  <si>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</si>
  <si>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</si>
  <si>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</si>
  <si>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</si>
  <si>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</si>
  <si>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</si>
  <si>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</si>
  <si>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</si>
  <si>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</si>
  <si>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</si>
  <si>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</si>
  <si>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</si>
  <si>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</si>
  <si>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</si>
  <si>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</si>
  <si>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</si>
  <si>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</si>
  <si>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</si>
  <si>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</si>
  <si>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</si>
  <si>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</si>
  <si>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</si>
  <si>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</si>
  <si>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</si>
  <si>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</si>
  <si>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</si>
  <si>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</si>
  <si>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</si>
  <si>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</si>
  <si>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</si>
  <si>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</si>
  <si>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</si>
  <si>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</si>
  <si>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</si>
  <si>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</si>
  <si>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</si>
  <si>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</si>
  <si>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</si>
  <si>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</si>
  <si>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</si>
  <si>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</si>
  <si>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</si>
  <si>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</si>
  <si>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</si>
  <si>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</si>
  <si>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</si>
  <si>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</si>
  <si>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</si>
  <si>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</si>
  <si>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</si>
  <si>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</si>
  <si>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</si>
  <si>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</si>
  <si>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</si>
  <si>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</si>
  <si>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</si>
  <si>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</si>
  <si>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</si>
  <si>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</si>
  <si>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</si>
  <si>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</si>
  <si>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</si>
  <si>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</si>
  <si>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</si>
  <si>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</si>
  <si>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</si>
  <si>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</si>
  <si>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</si>
  <si>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</si>
  <si>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</si>
  <si>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</si>
  <si>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</si>
  <si>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</si>
  <si>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</si>
  <si>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</si>
  <si>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</si>
  <si>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</si>
  <si>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</si>
  <si>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</si>
  <si>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</si>
  <si>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</si>
  <si>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</si>
  <si>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</si>
  <si>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</si>
  <si>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</si>
  <si>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</si>
  <si>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</si>
  <si>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</si>
  <si>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</si>
  <si>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</si>
  <si>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</si>
  <si>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</si>
  <si>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</si>
  <si>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</si>
  <si>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</si>
  <si>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</si>
  <si>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</si>
  <si>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</si>
  <si>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</si>
  <si>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</si>
  <si>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</si>
  <si>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</si>
  <si>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</si>
  <si>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</si>
  <si>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</si>
  <si>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</si>
  <si>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</si>
  <si>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</si>
  <si>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</si>
  <si>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</si>
  <si>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</si>
  <si>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</si>
  <si>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</si>
  <si>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</si>
  <si>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</si>
  <si>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</si>
  <si>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</si>
  <si>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</si>
  <si>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</si>
  <si>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</si>
  <si>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</si>
  <si>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</si>
  <si>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</si>
  <si>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</si>
  <si>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</si>
  <si>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</si>
  <si>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</si>
  <si>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</si>
  <si>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</si>
  <si>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</si>
  <si>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</si>
  <si>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</si>
  <si>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</si>
  <si>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</si>
  <si>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</si>
  <si>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</si>
  <si>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</si>
  <si>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</si>
  <si>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</si>
  <si>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</si>
  <si>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</si>
  <si>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</si>
  <si>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</si>
  <si>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</si>
  <si>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</si>
  <si>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</si>
  <si>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</si>
  <si>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</si>
  <si>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</si>
  <si>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</si>
  <si>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</si>
  <si>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</si>
  <si>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</si>
  <si>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</si>
  <si>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</si>
  <si>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</si>
  <si>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</si>
  <si>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</si>
  <si>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</si>
  <si>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</si>
  <si>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</si>
  <si>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</si>
  <si>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</si>
  <si>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</si>
  <si>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</si>
  <si>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</si>
  <si>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</si>
  <si>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</si>
  <si>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</si>
  <si>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</si>
  <si>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</si>
  <si>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</si>
  <si>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</si>
  <si>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</si>
  <si>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</si>
  <si>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</si>
  <si>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</si>
  <si>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</si>
  <si>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</si>
  <si>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</si>
  <si>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</si>
  <si>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</si>
  <si>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</si>
  <si>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</si>
  <si>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</si>
  <si>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</si>
  <si>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</si>
  <si>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</si>
  <si>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</si>
  <si>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</si>
  <si>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</si>
  <si>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</si>
  <si>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</si>
  <si>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</si>
  <si>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</si>
  <si>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</si>
  <si>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</si>
  <si>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</si>
  <si>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</si>
  <si>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</si>
  <si>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</si>
  <si>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</si>
  <si>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</si>
  <si>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</si>
  <si>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</si>
  <si>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</si>
  <si>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</si>
  <si>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</si>
  <si>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</si>
  <si>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</si>
  <si>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</si>
  <si>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</si>
  <si>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</si>
  <si>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</si>
  <si>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</si>
  <si>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</si>
  <si>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</si>
  <si>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</si>
  <si>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</si>
  <si>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</si>
  <si>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</si>
  <si>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</si>
  <si>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</si>
  <si>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</si>
  <si>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</si>
  <si>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</si>
  <si>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</si>
  <si>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</si>
  <si>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</si>
  <si>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</si>
  <si>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</si>
  <si>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</si>
  <si>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</si>
  <si>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</si>
  <si>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</si>
  <si>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</si>
  <si>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</si>
  <si>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</si>
  <si>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</si>
  <si>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</si>
  <si>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</si>
  <si>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</si>
  <si>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</si>
  <si>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</si>
  <si>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</si>
  <si>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</si>
  <si>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</si>
  <si>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</si>
  <si>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</si>
  <si>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</si>
  <si>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</si>
  <si>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</si>
  <si>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</si>
  <si>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</si>
  <si>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</si>
  <si>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</si>
  <si>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</si>
  <si>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</si>
  <si>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</si>
  <si>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</si>
  <si>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</si>
  <si>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</si>
  <si>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</si>
  <si>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</si>
  <si>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</si>
  <si>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</si>
  <si>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</si>
  <si>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</si>
  <si>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</si>
  <si>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</si>
  <si>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</si>
  <si>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</si>
  <si>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</si>
  <si>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</si>
  <si>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</si>
  <si>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</si>
  <si>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</si>
  <si>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</si>
  <si>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</si>
  <si>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</si>
  <si>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</si>
  <si>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</si>
  <si>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</si>
  <si>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</si>
  <si>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</si>
  <si>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</si>
  <si>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</si>
  <si>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</si>
  <si>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</si>
  <si>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</si>
  <si>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</si>
  <si>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</si>
  <si>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</si>
  <si>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</si>
  <si>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</si>
  <si>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</si>
  <si>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</si>
  <si>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</si>
  <si>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</si>
  <si>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</si>
  <si>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</si>
  <si>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</si>
  <si>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</si>
  <si>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</si>
  <si>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</si>
  <si>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</si>
  <si>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</si>
  <si>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</si>
  <si>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</si>
  <si>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</si>
  <si>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</si>
  <si>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</si>
  <si>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</si>
  <si>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</si>
  <si>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</si>
  <si>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</si>
  <si>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</si>
  <si>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</si>
  <si>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</si>
  <si>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</si>
  <si>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</si>
  <si>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</si>
  <si>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</si>
  <si>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</si>
  <si>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</si>
  <si>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</si>
  <si>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</si>
  <si>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</si>
  <si>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</si>
  <si>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</si>
  <si>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</si>
  <si>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</si>
  <si>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</si>
  <si>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</si>
  <si>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</si>
  <si>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</si>
  <si>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</si>
  <si>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</si>
  <si>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</si>
  <si>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</si>
  <si>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</si>
  <si>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</si>
  <si>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</si>
  <si>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</si>
  <si>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</si>
  <si>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</si>
  <si>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</si>
  <si>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</si>
  <si>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</si>
  <si>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</si>
  <si>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</si>
  <si>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</si>
  <si>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</si>
  <si>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</si>
  <si>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</si>
  <si>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</si>
  <si>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</si>
  <si>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</si>
  <si>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</si>
  <si>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</si>
  <si>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</si>
  <si>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</si>
  <si>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</si>
  <si>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</si>
  <si>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</si>
  <si>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</si>
  <si>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</si>
  <si>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</si>
  <si>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</si>
  <si>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</si>
  <si>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</si>
  <si>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</si>
  <si>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</si>
  <si>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</si>
  <si>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</si>
  <si>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</si>
  <si>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</si>
  <si>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</si>
  <si>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</si>
  <si>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</si>
  <si>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</si>
  <si>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</si>
  <si>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</si>
  <si>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</si>
  <si>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</si>
  <si>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</si>
  <si>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</si>
  <si>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</si>
  <si>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</si>
  <si>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</si>
  <si>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</si>
  <si>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</si>
  <si>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</si>
  <si>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</si>
  <si>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</si>
  <si>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</si>
  <si>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</si>
  <si>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</si>
  <si>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</si>
  <si>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</si>
  <si>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</si>
  <si>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</si>
  <si>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</si>
  <si>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</si>
  <si>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</si>
  <si>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</si>
  <si>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</si>
  <si>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</si>
  <si>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</si>
  <si>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</si>
  <si>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</si>
  <si>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</si>
  <si>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</si>
  <si>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</si>
  <si>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</si>
  <si>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</si>
  <si>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</si>
  <si>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</si>
  <si>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</si>
  <si>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</si>
  <si>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</si>
  <si>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</si>
  <si>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</si>
  <si>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</si>
  <si>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</si>
  <si>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</si>
  <si>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</si>
  <si>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</si>
  <si>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</si>
  <si>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</si>
  <si>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</si>
  <si>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</si>
  <si>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</si>
  <si>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</si>
  <si>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</si>
  <si>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</si>
  <si>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</si>
  <si>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</si>
  <si>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</si>
  <si>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</si>
  <si>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</si>
  <si>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</si>
  <si>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</si>
  <si>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</si>
  <si>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</si>
  <si>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</si>
  <si>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</si>
  <si>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</si>
  <si>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</si>
  <si>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</si>
  <si>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</si>
  <si>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</si>
  <si>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</si>
  <si>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</si>
  <si>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</si>
  <si>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</si>
  <si>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</si>
  <si>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</si>
  <si>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</si>
  <si>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</si>
  <si>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</si>
  <si>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</si>
  <si>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</si>
  <si>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</si>
  <si>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</si>
  <si>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</si>
  <si>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</si>
  <si>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</si>
  <si>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</si>
  <si>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</si>
  <si>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</si>
  <si>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</si>
  <si>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</si>
  <si>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</si>
  <si>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</si>
  <si>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</si>
  <si>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</si>
  <si>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</si>
  <si>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</si>
  <si>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</si>
  <si>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</si>
  <si>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</si>
  <si>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</si>
  <si>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</si>
  <si>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</si>
  <si>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</si>
  <si>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</si>
  <si>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</si>
  <si>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</si>
  <si>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</si>
  <si>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</si>
  <si>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</si>
  <si>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</si>
  <si>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</si>
  <si>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</si>
  <si>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</si>
  <si>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</si>
  <si>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</si>
  <si>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</si>
  <si>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</si>
  <si>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</si>
  <si>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</si>
  <si>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</si>
  <si>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</si>
  <si>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</si>
  <si>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</si>
  <si>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</si>
  <si>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</si>
  <si>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</si>
  <si>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</si>
  <si>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</si>
  <si>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</si>
  <si>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</si>
  <si>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</si>
  <si>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</si>
  <si>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</si>
  <si>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</si>
  <si>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</si>
  <si>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</si>
  <si>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</si>
  <si>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</si>
  <si>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</si>
  <si>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</si>
  <si>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</si>
  <si>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</si>
  <si>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</si>
  <si>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</si>
  <si>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</si>
  <si>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</si>
  <si>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</si>
  <si>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</si>
  <si>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</si>
  <si>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</si>
  <si>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</si>
  <si>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</si>
  <si>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</si>
  <si>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</si>
  <si>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</si>
  <si>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</si>
  <si>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</si>
  <si>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</si>
  <si>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</si>
  <si>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</si>
  <si>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</si>
  <si>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</si>
  <si>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</si>
  <si>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</si>
  <si>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</si>
  <si>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</si>
  <si>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</si>
  <si>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</si>
  <si>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</si>
  <si>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</si>
  <si>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</si>
  <si>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</si>
  <si>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</si>
  <si>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</si>
  <si>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</si>
  <si>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</si>
  <si>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</si>
  <si>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</si>
  <si>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</si>
  <si>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</si>
  <si>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</si>
  <si>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</si>
  <si>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</si>
  <si>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</si>
  <si>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</si>
  <si>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</si>
  <si>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</si>
  <si>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</si>
  <si>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</si>
  <si>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</si>
  <si>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</si>
  <si>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</si>
  <si>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</si>
  <si>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</si>
  <si>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</si>
  <si>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</si>
  <si>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</si>
  <si>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</si>
  <si>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</si>
  <si>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</si>
  <si>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</si>
  <si>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</si>
  <si>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</si>
  <si>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</si>
  <si>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</si>
  <si>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</si>
  <si>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</si>
  <si>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</si>
  <si>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</si>
  <si>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</si>
  <si>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</si>
  <si>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</si>
  <si>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</si>
  <si>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</si>
  <si>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</si>
  <si>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</si>
  <si>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</si>
  <si>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</si>
  <si>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</si>
  <si>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</si>
  <si>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</si>
  <si>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</si>
  <si>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</si>
  <si>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</si>
  <si>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</si>
  <si>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</si>
  <si>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</si>
  <si>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</si>
  <si>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</si>
  <si>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</si>
  <si>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</si>
  <si>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</si>
  <si>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</si>
  <si>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</si>
  <si>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</si>
  <si>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</si>
  <si>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</si>
  <si>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</si>
  <si>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</si>
  <si>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</si>
  <si>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</si>
  <si>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</si>
  <si>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</si>
  <si>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</si>
  <si>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</si>
  <si>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</si>
  <si>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</si>
  <si>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</si>
  <si>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</si>
  <si>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</si>
  <si>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</si>
  <si>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</si>
  <si>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</si>
  <si>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</si>
  <si>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</si>
  <si>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</si>
  <si>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</si>
  <si>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</si>
  <si>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</si>
  <si>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</si>
  <si>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</si>
  <si>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</si>
  <si>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</si>
  <si>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</si>
  <si>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</si>
  <si>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</si>
  <si>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</si>
  <si>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</si>
  <si>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</si>
  <si>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</si>
  <si>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</si>
  <si>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</si>
  <si>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</si>
  <si>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</si>
  <si>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</si>
  <si>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</si>
  <si>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</si>
  <si>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</si>
  <si>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</si>
  <si>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</si>
  <si>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</si>
  <si>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</si>
  <si>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</si>
  <si>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</si>
  <si>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</si>
  <si>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</si>
  <si>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</si>
  <si>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</si>
  <si>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</si>
  <si>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</si>
  <si>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</si>
  <si>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</si>
  <si>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</si>
  <si>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</si>
  <si>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</si>
  <si>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</si>
  <si>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</si>
  <si>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</si>
  <si>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</si>
  <si>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</si>
  <si>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</si>
  <si>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</si>
  <si>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</si>
  <si>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</si>
  <si>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</si>
  <si>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</si>
  <si>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</si>
  <si>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</si>
  <si>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</si>
  <si>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</si>
  <si>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</si>
  <si>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</si>
  <si>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</si>
  <si>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</si>
  <si>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</si>
  <si>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</si>
  <si>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</si>
  <si>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</si>
  <si>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</si>
  <si>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</si>
  <si>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</si>
  <si>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</si>
  <si>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</si>
  <si>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</si>
  <si>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</si>
  <si>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</si>
  <si>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</si>
  <si>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</si>
  <si>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</si>
  <si>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</si>
  <si>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</si>
  <si>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</si>
  <si>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</si>
  <si>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</si>
  <si>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</si>
  <si>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</si>
  <si>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</si>
  <si>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</si>
  <si>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</si>
  <si>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</si>
  <si>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</si>
  <si>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</si>
  <si>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</si>
  <si>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</si>
  <si>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</si>
  <si>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</si>
  <si>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</si>
  <si>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</si>
  <si>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</si>
  <si>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</si>
  <si>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</si>
  <si>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</si>
  <si>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</si>
  <si>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</si>
  <si>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</si>
  <si>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</si>
  <si>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</si>
  <si>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</si>
  <si>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</si>
  <si>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</si>
  <si>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</si>
  <si>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</si>
  <si>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</si>
  <si>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</si>
  <si>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</si>
  <si>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</si>
  <si>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</si>
  <si>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</si>
  <si>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</si>
  <si>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</si>
  <si>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</si>
  <si>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</si>
  <si>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</si>
  <si>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</si>
  <si>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</si>
  <si>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</si>
  <si>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</si>
  <si>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</si>
  <si>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</si>
  <si>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</si>
  <si>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</si>
  <si>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</si>
  <si>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</si>
  <si>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</si>
  <si>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</si>
  <si>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</si>
  <si>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</si>
  <si>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</si>
  <si>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</si>
  <si>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</si>
  <si>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</si>
  <si>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</si>
  <si>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</si>
  <si>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</si>
  <si>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</si>
  <si>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</si>
  <si>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</si>
  <si>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</si>
  <si>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</si>
  <si>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</si>
  <si>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</si>
  <si>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</si>
  <si>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</si>
  <si>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</si>
  <si>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</si>
  <si>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</si>
  <si>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</si>
  <si>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</si>
  <si>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</si>
  <si>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</si>
  <si>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</si>
  <si>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</si>
  <si>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</si>
  <si>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</si>
  <si>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</si>
  <si>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</si>
  <si>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</si>
  <si>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</si>
  <si>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</si>
  <si>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</si>
  <si>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</si>
  <si>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</si>
  <si>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</si>
  <si>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</si>
  <si>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</si>
  <si>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</si>
  <si>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</si>
  <si>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</si>
  <si>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</si>
  <si>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</si>
  <si>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</si>
  <si>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</si>
  <si>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</si>
  <si>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</si>
  <si>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</si>
  <si>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</si>
  <si>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</si>
  <si>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</si>
  <si>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</si>
  <si>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</si>
  <si>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</si>
  <si>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</si>
  <si>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</si>
  <si>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</si>
  <si>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</si>
  <si>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</si>
  <si>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</si>
  <si>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</si>
  <si>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</si>
  <si>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</si>
  <si>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</si>
  <si>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</si>
  <si>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</si>
  <si>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</si>
  <si>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</si>
  <si>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</si>
  <si>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</si>
  <si>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</si>
  <si>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</si>
  <si>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</si>
  <si>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</si>
  <si>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</si>
  <si>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</si>
  <si>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</si>
  <si>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</si>
  <si>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</si>
  <si>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</si>
  <si>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</si>
  <si>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</si>
  <si>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</si>
  <si>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</si>
  <si>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</si>
  <si>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</si>
  <si>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</si>
  <si>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</si>
  <si>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</si>
  <si>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</si>
  <si>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</si>
  <si>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</si>
  <si>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</si>
  <si>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</si>
  <si>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</si>
  <si>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</si>
  <si>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</si>
  <si>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</si>
  <si>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</si>
  <si>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</si>
  <si>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</si>
  <si>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</si>
  <si>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</si>
  <si>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</si>
  <si>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</si>
  <si>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</si>
  <si>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</si>
  <si>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</si>
  <si>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</si>
  <si>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</si>
  <si>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</si>
  <si>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</si>
  <si>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</si>
  <si>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</si>
  <si>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</si>
  <si>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</si>
  <si>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</si>
  <si>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</si>
  <si>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</si>
  <si>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</si>
  <si>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</si>
  <si>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</si>
  <si>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</si>
  <si>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</si>
  <si>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</si>
  <si>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</si>
  <si>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</si>
  <si>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</si>
  <si>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</si>
  <si>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</si>
  <si>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</si>
  <si>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</si>
  <si>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</si>
  <si>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</si>
  <si>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</si>
  <si>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</si>
  <si>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</si>
  <si>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</si>
  <si>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</si>
  <si>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</si>
  <si>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</si>
  <si>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</si>
  <si>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</si>
  <si>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</si>
  <si>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</si>
  <si>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</si>
  <si>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</si>
  <si>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</si>
  <si>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</si>
  <si>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</si>
  <si>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</si>
  <si>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</si>
  <si>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</si>
  <si>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</si>
  <si>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</si>
  <si>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</si>
  <si>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</si>
  <si>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</si>
  <si>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</si>
  <si>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</si>
  <si>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</si>
  <si>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</si>
  <si>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</si>
  <si>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</si>
  <si>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</si>
  <si>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</si>
  <si>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</si>
  <si>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</si>
  <si>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</si>
  <si>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</si>
  <si>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</si>
  <si>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</si>
  <si>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</si>
  <si>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</si>
  <si>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</si>
  <si>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</si>
  <si>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</si>
  <si>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</si>
  <si>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</si>
  <si>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</si>
  <si>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</si>
  <si>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</si>
  <si>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</si>
  <si>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</si>
  <si>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</si>
  <si>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</si>
  <si>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</si>
  <si>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</si>
  <si>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</si>
  <si>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</si>
  <si>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</si>
  <si>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</si>
  <si>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</si>
  <si>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</si>
  <si>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</si>
  <si>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</si>
  <si>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</si>
  <si>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</si>
  <si>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</si>
  <si>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</si>
  <si>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</si>
  <si>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</si>
  <si>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</si>
  <si>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</si>
  <si>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</si>
  <si>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</si>
  <si>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</si>
  <si>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</si>
  <si>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</si>
  <si>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</si>
  <si>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</si>
  <si>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</si>
  <si>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</si>
  <si>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</si>
  <si>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</si>
  <si>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</si>
  <si>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</si>
  <si>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</si>
  <si>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</si>
  <si>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</si>
  <si>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</si>
  <si>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</si>
  <si>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</si>
  <si>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</si>
  <si>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</si>
  <si>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</si>
  <si>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</si>
  <si>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</si>
  <si>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</si>
  <si>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</si>
  <si>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</si>
  <si>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</si>
  <si>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</si>
  <si>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</si>
  <si>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</si>
  <si>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</si>
  <si>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</si>
  <si>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</si>
  <si>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</si>
  <si>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</si>
  <si>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</si>
  <si>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</si>
  <si>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</si>
  <si>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</si>
  <si>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</si>
  <si>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</si>
  <si>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</si>
  <si>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</si>
  <si>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</si>
  <si>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</si>
  <si>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</si>
  <si>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</si>
  <si>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</si>
  <si>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</si>
  <si>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</si>
  <si>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</si>
  <si>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</si>
  <si>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</si>
  <si>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</si>
  <si>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</si>
  <si>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</si>
  <si>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</si>
  <si>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</si>
  <si>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</si>
  <si>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</si>
  <si>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</si>
  <si>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</si>
  <si>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</si>
  <si>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</si>
  <si>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</si>
  <si>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</si>
  <si>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</si>
  <si>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</si>
  <si>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</si>
  <si>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</si>
  <si>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</si>
  <si>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</si>
  <si>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</si>
  <si>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</si>
  <si>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</si>
  <si>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</si>
  <si>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</si>
  <si>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</si>
  <si>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</si>
  <si>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</si>
  <si>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</si>
  <si>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</si>
  <si>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</si>
  <si>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</si>
  <si>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</si>
  <si>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</si>
  <si>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</si>
  <si>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</si>
  <si>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</si>
  <si>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</si>
  <si>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</si>
  <si>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</si>
  <si>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</si>
  <si>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</si>
  <si>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</si>
  <si>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</si>
  <si>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</si>
  <si>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</si>
  <si>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</si>
  <si>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</si>
  <si>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</si>
  <si>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</si>
  <si>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</si>
  <si>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</si>
  <si>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</si>
  <si>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</si>
  <si>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</si>
  <si>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</si>
  <si>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</si>
  <si>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</si>
  <si>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</si>
  <si>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</si>
  <si>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</si>
  <si>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</si>
  <si>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</si>
  <si>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</si>
  <si>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</si>
  <si>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</si>
  <si>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</si>
  <si>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</si>
  <si>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</si>
  <si>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</si>
  <si>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</si>
  <si>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</si>
  <si>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</si>
  <si>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</si>
  <si>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</si>
  <si>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</si>
  <si>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</si>
  <si>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</si>
  <si>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</si>
  <si>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</si>
  <si>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</si>
  <si>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</si>
  <si>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</si>
  <si>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</si>
  <si>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</si>
  <si>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</si>
  <si>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</si>
  <si>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</si>
  <si>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</si>
  <si>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</si>
  <si>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</si>
  <si>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</si>
  <si>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</si>
  <si>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</si>
  <si>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</si>
  <si>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</si>
  <si>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</si>
  <si>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</si>
  <si>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</si>
  <si>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</si>
  <si>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</si>
  <si>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</si>
  <si>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</si>
  <si>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</si>
  <si>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</si>
  <si>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</si>
  <si>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</si>
  <si>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</si>
  <si>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</si>
  <si>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</si>
  <si>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</si>
  <si>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</si>
  <si>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</si>
  <si>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</si>
  <si>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</si>
  <si>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</si>
  <si>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</si>
  <si>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</si>
  <si>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</si>
  <si>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</si>
  <si>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</si>
  <si>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</si>
  <si>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</si>
  <si>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</si>
  <si>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</si>
  <si>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</si>
  <si>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</si>
  <si>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</si>
  <si>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</si>
  <si>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</si>
  <si>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</si>
  <si>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</si>
  <si>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</si>
  <si>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</si>
  <si>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</si>
  <si>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</si>
  <si>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</si>
  <si>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</si>
  <si>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</si>
  <si>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</si>
  <si>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</si>
  <si>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</si>
  <si>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</si>
  <si>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</si>
  <si>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</si>
  <si>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</si>
  <si>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</si>
  <si>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</si>
  <si>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</si>
  <si>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</si>
  <si>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</si>
  <si>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</si>
  <si>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</si>
  <si>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</si>
  <si>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</si>
  <si>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</si>
  <si>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</si>
  <si>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</si>
  <si>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</si>
  <si>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</si>
  <si>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</si>
  <si>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</si>
  <si>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</si>
  <si>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</si>
  <si>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</si>
  <si>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</si>
  <si>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</si>
  <si>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</si>
  <si>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</si>
  <si>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</si>
  <si>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</si>
  <si>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</si>
  <si>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</si>
  <si>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</si>
  <si>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</si>
  <si>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</si>
  <si>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</si>
  <si>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</si>
  <si>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</si>
  <si>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</si>
  <si>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</si>
  <si>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</si>
  <si>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</si>
  <si>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</si>
  <si>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</si>
  <si>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</si>
  <si>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</si>
  <si>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</si>
  <si>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</si>
  <si>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</si>
  <si>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</si>
  <si>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</si>
  <si>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</si>
  <si>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</si>
  <si>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</si>
  <si>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</si>
  <si>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</si>
  <si>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</si>
  <si>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</si>
  <si>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</si>
  <si>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</si>
  <si>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</si>
  <si>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</si>
  <si>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</si>
  <si>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</si>
  <si>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</si>
  <si>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</si>
  <si>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</si>
  <si>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</si>
  <si>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</si>
  <si>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</si>
  <si>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</si>
  <si>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</si>
  <si>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</si>
  <si>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</si>
  <si>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</si>
  <si>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</si>
  <si>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</si>
  <si>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</si>
  <si>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</si>
  <si>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</si>
  <si>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</si>
  <si>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</si>
  <si>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</si>
  <si>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</si>
  <si>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</si>
  <si>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</si>
  <si>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</si>
  <si>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</si>
  <si>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</si>
  <si>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</si>
  <si>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</si>
  <si>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</si>
  <si>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</si>
  <si>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</si>
  <si>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</si>
  <si>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</si>
  <si>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</si>
  <si>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</si>
  <si>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</si>
  <si>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</si>
  <si>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</si>
  <si>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</si>
  <si>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</si>
  <si>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</si>
  <si>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</si>
  <si>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</si>
  <si>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</si>
  <si>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</si>
  <si>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</si>
  <si>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</si>
  <si>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</si>
  <si>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</si>
  <si>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</si>
  <si>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</si>
  <si>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</si>
  <si>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</si>
  <si>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</si>
  <si>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</si>
  <si>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</si>
  <si>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</si>
  <si>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</si>
  <si>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</si>
  <si>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</si>
  <si>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</si>
  <si>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</si>
  <si>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</si>
  <si>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</si>
  <si>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</si>
  <si>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</si>
  <si>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</si>
  <si>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</si>
  <si>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</si>
  <si>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</si>
  <si>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</si>
  <si>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</si>
  <si>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</si>
  <si>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</si>
  <si>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</si>
  <si>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</si>
  <si>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</si>
  <si>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</si>
  <si>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</si>
  <si>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</si>
  <si>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</si>
  <si>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</si>
  <si>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</si>
  <si>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</si>
  <si>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</si>
  <si>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</si>
  <si>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</si>
  <si>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</si>
  <si>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</si>
  <si>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</si>
  <si>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</si>
  <si>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</si>
  <si>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</si>
  <si>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</si>
  <si>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</si>
  <si>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</si>
  <si>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</si>
  <si>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</si>
  <si>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</si>
  <si>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</si>
  <si>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</si>
  <si>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</si>
  <si>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</si>
  <si>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</si>
  <si>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</si>
  <si>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</si>
  <si>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</si>
  <si>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</si>
  <si>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</si>
  <si>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</si>
  <si>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</si>
  <si>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</si>
  <si>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</si>
  <si>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</si>
  <si>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</si>
  <si>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</si>
  <si>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</si>
  <si>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</si>
  <si>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</si>
  <si>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</si>
  <si>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</si>
  <si>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</si>
  <si>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</si>
  <si>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</si>
  <si>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</si>
  <si>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</si>
  <si>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</si>
  <si>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</si>
  <si>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</si>
  <si>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</si>
  <si>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</si>
  <si>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</si>
  <si>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</si>
  <si>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</si>
  <si>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</si>
  <si>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</si>
  <si>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</si>
  <si>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</si>
  <si>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</si>
  <si>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</si>
  <si>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</si>
  <si>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</si>
  <si>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</si>
  <si>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</si>
  <si>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</si>
  <si>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</si>
  <si>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</si>
  <si>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</si>
  <si>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</si>
  <si>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</si>
  <si>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</si>
  <si>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</si>
  <si>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</si>
  <si>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</si>
  <si>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</si>
  <si>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</si>
  <si>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</si>
  <si>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</si>
  <si>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</si>
  <si>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</si>
  <si>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</si>
  <si>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</si>
  <si>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</si>
  <si>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</si>
  <si>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</si>
  <si>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</si>
  <si>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</si>
  <si>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</si>
  <si>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</si>
  <si>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</si>
  <si>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</si>
  <si>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</si>
  <si>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</si>
  <si>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</si>
  <si>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</si>
  <si>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</si>
  <si>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</si>
  <si>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</si>
  <si>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</si>
  <si>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</si>
  <si>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</si>
  <si>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</si>
  <si>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</si>
  <si>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</si>
  <si>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</si>
  <si>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</si>
  <si>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</si>
  <si>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</si>
  <si>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</si>
  <si>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</si>
  <si>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</si>
  <si>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</si>
  <si>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</si>
  <si>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</si>
  <si>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</si>
  <si>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</si>
  <si>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</si>
  <si>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</si>
  <si>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</si>
  <si>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</si>
  <si>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</si>
  <si>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</si>
  <si>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</si>
  <si>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</si>
  <si>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</si>
  <si>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</si>
  <si>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</si>
  <si>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</si>
  <si>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</si>
  <si>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</si>
  <si>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</si>
  <si>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</si>
  <si>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</si>
  <si>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</si>
  <si>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</si>
  <si>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</si>
  <si>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</si>
  <si>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</si>
  <si>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</si>
  <si>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</si>
  <si>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</si>
  <si>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</si>
  <si>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</si>
  <si>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</si>
  <si>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</si>
  <si>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</si>
  <si>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</si>
  <si>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</si>
  <si>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</si>
  <si>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</si>
  <si>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</si>
  <si>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</si>
  <si>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</si>
  <si>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</si>
  <si>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</si>
  <si>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</si>
  <si>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</si>
  <si>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</si>
  <si>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</si>
  <si>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</si>
  <si>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</si>
  <si>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</si>
  <si>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</si>
  <si>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</si>
  <si>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</si>
  <si>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</si>
  <si>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</si>
  <si>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</si>
  <si>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</si>
  <si>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</si>
  <si>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</si>
  <si>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</si>
  <si>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</si>
  <si>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</si>
  <si>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</si>
  <si>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</si>
  <si>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</si>
  <si>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</si>
  <si>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</si>
  <si>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</si>
  <si>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</si>
  <si>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</si>
  <si>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</si>
  <si>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</si>
  <si>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</si>
  <si>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</si>
  <si>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</si>
  <si>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</si>
  <si>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</si>
  <si>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</si>
  <si>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</si>
  <si>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</si>
  <si>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</si>
  <si>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</si>
  <si>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</si>
  <si>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</si>
  <si>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</si>
  <si>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</si>
  <si>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</si>
  <si>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</si>
  <si>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</si>
  <si>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</si>
  <si>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</si>
  <si>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</si>
  <si>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</si>
  <si>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</si>
  <si>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</si>
  <si>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</si>
  <si>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</si>
  <si>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</si>
  <si>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</si>
  <si>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</si>
  <si>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</si>
  <si>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</si>
  <si>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</si>
  <si>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</si>
  <si>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</si>
  <si>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</si>
  <si>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</si>
  <si>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</si>
  <si>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</si>
  <si>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</si>
  <si>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</si>
  <si>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</si>
  <si>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</si>
  <si>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</si>
  <si>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</si>
  <si>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</si>
  <si>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</si>
  <si>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</si>
  <si>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</si>
  <si>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</si>
  <si>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</si>
  <si>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</si>
  <si>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</si>
  <si>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</si>
  <si>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</si>
  <si>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</si>
  <si>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</si>
  <si>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</si>
  <si>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</si>
  <si>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</si>
  <si>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</si>
  <si>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</si>
  <si>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</si>
  <si>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</si>
  <si>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</si>
  <si>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</si>
  <si>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</si>
  <si>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</si>
  <si>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</si>
  <si>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</si>
  <si>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</si>
  <si>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</si>
  <si>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</si>
  <si>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</si>
  <si>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</si>
  <si>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</si>
  <si>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</si>
  <si>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</si>
  <si>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</si>
  <si>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</si>
  <si>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</si>
  <si>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</si>
  <si>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</si>
  <si>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</si>
  <si>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</si>
  <si>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</si>
  <si>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</si>
  <si>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</si>
  <si>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</si>
  <si>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</si>
  <si>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</si>
  <si>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</si>
  <si>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</si>
  <si>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</si>
  <si>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</si>
  <si>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</si>
  <si>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</si>
  <si>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</si>
  <si>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</si>
  <si>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</si>
  <si>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</si>
  <si>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</si>
  <si>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</si>
  <si>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</si>
  <si>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</si>
  <si>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</si>
  <si>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</si>
  <si>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</si>
  <si>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</si>
  <si>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</si>
  <si>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</si>
  <si>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</si>
  <si>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</si>
  <si>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</si>
  <si>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</si>
  <si>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</si>
  <si>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</si>
  <si>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</si>
  <si>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</si>
  <si>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</si>
  <si>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</si>
  <si>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</si>
  <si>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</si>
  <si>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</si>
  <si>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</si>
  <si>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</si>
  <si>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</si>
  <si>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</si>
  <si>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</si>
  <si>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</si>
  <si>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</si>
  <si>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</si>
  <si>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</si>
  <si>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</si>
  <si>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</si>
  <si>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</si>
  <si>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</si>
  <si>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</si>
  <si>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</si>
  <si>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</si>
  <si>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</si>
  <si>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</si>
  <si>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</si>
  <si>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</si>
  <si>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</si>
  <si>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</si>
  <si>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</si>
  <si>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</si>
  <si>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</si>
  <si>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</si>
  <si>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</si>
  <si>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</si>
  <si>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</si>
  <si>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</si>
  <si>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</si>
  <si>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</si>
  <si>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</si>
  <si>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</si>
  <si>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</si>
  <si>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</si>
  <si>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</si>
  <si>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</si>
  <si>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</si>
  <si>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</si>
  <si>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</si>
  <si>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</si>
  <si>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</si>
  <si>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</si>
  <si>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</si>
  <si>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</si>
  <si>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</si>
  <si>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</si>
  <si>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</si>
  <si>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</si>
  <si>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</si>
  <si>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</si>
  <si>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</si>
  <si>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</si>
  <si>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</si>
  <si>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</si>
  <si>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</si>
  <si>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</si>
  <si>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</si>
  <si>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</si>
  <si>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</si>
  <si>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</si>
  <si>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</si>
  <si>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</si>
  <si>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</si>
  <si>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</si>
  <si>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</si>
  <si>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</si>
  <si>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</si>
  <si>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</si>
  <si>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</si>
  <si>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</si>
  <si>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</si>
  <si>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</si>
  <si>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</si>
  <si>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</si>
  <si>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</si>
  <si>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</si>
  <si>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</si>
  <si>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</si>
  <si>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</si>
  <si>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</si>
  <si>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</si>
  <si>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</si>
  <si>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</si>
  <si>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</si>
  <si>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</si>
  <si>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</si>
  <si>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</si>
  <si>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</si>
  <si>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</si>
  <si>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</si>
  <si>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</si>
  <si>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</si>
  <si>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</si>
  <si>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</si>
  <si>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</si>
  <si>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</si>
  <si>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</si>
  <si>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</si>
  <si>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</si>
  <si>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</si>
  <si>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</si>
  <si>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</si>
  <si>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</si>
  <si>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</si>
  <si>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</si>
  <si>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</si>
  <si>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</si>
  <si>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</si>
  <si>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</si>
  <si>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</si>
  <si>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</si>
  <si>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</si>
  <si>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</si>
  <si>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</si>
  <si>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</si>
  <si>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</si>
  <si>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</si>
  <si>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</si>
  <si>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</si>
  <si>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</si>
  <si>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</si>
  <si>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</si>
  <si>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</si>
  <si>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</si>
  <si>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</si>
  <si>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</si>
  <si>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</si>
  <si>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</si>
  <si>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</si>
  <si>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</si>
  <si>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</si>
  <si>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</si>
  <si>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</si>
  <si>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</si>
  <si>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</si>
  <si>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</si>
  <si>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</si>
  <si>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</si>
  <si>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</si>
  <si>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</si>
  <si>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</si>
  <si>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</si>
  <si>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</si>
  <si>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</si>
  <si>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</si>
  <si>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</si>
  <si>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</si>
  <si>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</si>
  <si>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</si>
  <si>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</si>
  <si>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</si>
  <si>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</si>
  <si>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</si>
  <si>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</si>
  <si>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</si>
  <si>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</si>
  <si>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</si>
  <si>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</si>
  <si>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</si>
  <si>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</si>
  <si>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</si>
  <si>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</si>
  <si>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</si>
  <si>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</si>
  <si>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</si>
  <si>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</si>
  <si>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</si>
  <si>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</si>
  <si>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</si>
  <si>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</si>
  <si>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</si>
  <si>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</si>
  <si>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</si>
  <si>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</si>
  <si>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</si>
  <si>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</si>
  <si>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</si>
  <si>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</si>
  <si>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</si>
  <si>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</si>
  <si>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</si>
  <si>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</si>
  <si>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</si>
  <si>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</si>
  <si>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</si>
  <si>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</si>
  <si>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</si>
  <si>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</si>
  <si>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</si>
  <si>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</si>
  <si>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</si>
  <si>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</si>
  <si>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</si>
  <si>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</si>
  <si>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</si>
  <si>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</si>
  <si>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</si>
  <si>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</si>
  <si>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</si>
  <si>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</si>
  <si>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</si>
  <si>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</si>
  <si>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</si>
  <si>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</si>
  <si>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</si>
  <si>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</si>
  <si>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</si>
  <si>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</si>
  <si>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</si>
  <si>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</si>
  <si>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</si>
  <si>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</si>
  <si>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</si>
  <si>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</si>
  <si>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</si>
  <si>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</si>
  <si>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</si>
  <si>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</si>
  <si>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</si>
  <si>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</si>
  <si>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</si>
  <si>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</si>
  <si>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</si>
  <si>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</si>
  <si>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</si>
  <si>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</si>
  <si>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</si>
  <si>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</si>
  <si>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</si>
  <si>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</si>
  <si>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</si>
  <si>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</si>
  <si>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</si>
  <si>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</si>
  <si>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</si>
  <si>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</si>
  <si>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</si>
  <si>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</si>
  <si>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</si>
  <si>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</si>
  <si>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</si>
  <si>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</si>
  <si>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</si>
  <si>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</si>
  <si>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</si>
  <si>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</si>
  <si>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</si>
  <si>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</si>
  <si>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</si>
  <si>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</si>
  <si>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</si>
  <si>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</si>
  <si>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</si>
  <si>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</si>
  <si>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</si>
  <si>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</si>
  <si>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</si>
  <si>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</si>
  <si>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</si>
  <si>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</si>
  <si>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</si>
  <si>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</si>
  <si>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</si>
  <si>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</si>
  <si>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</si>
  <si>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</si>
  <si>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</si>
  <si>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</si>
  <si>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</si>
  <si>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</si>
  <si>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</si>
  <si>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</si>
  <si>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</si>
  <si>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</si>
  <si>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</si>
  <si>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</si>
  <si>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</si>
  <si>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</si>
  <si>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</si>
  <si>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</si>
  <si>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</si>
  <si>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</si>
  <si>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</si>
  <si>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</si>
  <si>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</si>
  <si>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</si>
  <si>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</si>
  <si>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</si>
  <si>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</si>
  <si>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</si>
  <si>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</si>
  <si>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</si>
  <si>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</si>
  <si>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</si>
  <si>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</si>
  <si>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</si>
  <si>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</si>
  <si>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</si>
  <si>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</si>
  <si>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</si>
  <si>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</si>
  <si>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</si>
  <si>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</si>
  <si>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</si>
  <si>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</si>
  <si>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</si>
  <si>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</si>
  <si>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</si>
  <si>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</si>
  <si>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</si>
  <si>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</si>
  <si>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</si>
  <si>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</si>
  <si>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</si>
  <si>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</si>
  <si>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</si>
  <si>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</si>
  <si>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</si>
  <si>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</si>
  <si>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</si>
  <si>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</si>
  <si>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</si>
  <si>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</si>
  <si>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</si>
  <si>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</si>
  <si>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</si>
  <si>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</si>
  <si>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</si>
  <si>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</si>
  <si>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</si>
  <si>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</si>
  <si>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</si>
  <si>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</si>
  <si>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</si>
  <si>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</si>
  <si>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</si>
  <si>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</si>
  <si>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</si>
  <si>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</si>
  <si>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</si>
  <si>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</si>
  <si>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</si>
  <si>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</si>
  <si>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</si>
  <si>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</si>
  <si>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</si>
  <si>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</si>
  <si>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</si>
  <si>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</si>
  <si>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</si>
  <si>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</si>
  <si>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</si>
  <si>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</si>
  <si>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</si>
  <si>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</si>
  <si>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</si>
  <si>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</si>
  <si>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</si>
  <si>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</si>
  <si>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</si>
  <si>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</si>
  <si>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</si>
  <si>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</si>
  <si>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</si>
  <si>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</si>
  <si>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</si>
  <si>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</si>
  <si>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</si>
  <si>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</si>
  <si>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</si>
  <si>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</si>
  <si>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</si>
  <si>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</si>
  <si>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</si>
  <si>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</si>
  <si>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</si>
  <si>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</si>
  <si>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</si>
  <si>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</si>
  <si>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</si>
  <si>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</si>
  <si>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</si>
  <si>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</si>
  <si>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</si>
  <si>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</si>
  <si>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</si>
  <si>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</si>
  <si>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</si>
  <si>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</si>
  <si>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</si>
  <si>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</si>
  <si>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</si>
  <si>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</si>
  <si>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</si>
  <si>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</si>
  <si>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</si>
  <si>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</si>
  <si>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</si>
  <si>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</si>
  <si>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</si>
  <si>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</si>
  <si>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</si>
  <si>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</si>
  <si>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</si>
  <si>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</si>
  <si>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</si>
  <si>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</si>
  <si>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</si>
  <si>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</si>
  <si>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</si>
  <si>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</si>
  <si>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</si>
  <si>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</si>
  <si>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</si>
  <si>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</si>
  <si>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</si>
  <si>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</si>
  <si>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</si>
  <si>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</si>
  <si>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</si>
  <si>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</si>
  <si>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</si>
  <si>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</si>
  <si>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</si>
  <si>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</si>
  <si>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</si>
  <si>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</si>
  <si>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</si>
  <si>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</si>
  <si>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</si>
  <si>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</si>
  <si>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</si>
  <si>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</si>
  <si>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</si>
  <si>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</si>
  <si>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</si>
  <si>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</si>
  <si>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</si>
  <si>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</si>
  <si>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</si>
  <si>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</si>
  <si>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</si>
  <si>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</si>
  <si>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</si>
  <si>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</si>
  <si>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</si>
  <si>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</si>
  <si>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</si>
  <si>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</si>
  <si>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</si>
  <si>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</si>
  <si>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</si>
  <si>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</si>
  <si>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</si>
  <si>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</si>
  <si>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</si>
  <si>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</si>
  <si>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</si>
  <si>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</si>
  <si>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</si>
  <si>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</si>
  <si>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</si>
  <si>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</si>
  <si>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</si>
  <si>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</si>
  <si>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</si>
  <si>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</si>
  <si>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</si>
  <si>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</si>
  <si>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</si>
  <si>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</si>
  <si>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</si>
  <si>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</si>
  <si>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</si>
  <si>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</si>
  <si>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</si>
  <si>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</si>
  <si>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</si>
  <si>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</si>
  <si>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</si>
  <si>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</si>
  <si>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</si>
  <si>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</si>
  <si>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</si>
  <si>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</si>
  <si>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</si>
  <si>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</si>
  <si>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</si>
  <si>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</si>
  <si>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</si>
  <si>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</si>
  <si>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</si>
  <si>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</si>
  <si>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</si>
  <si>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</si>
  <si>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</si>
  <si>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</si>
  <si>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</si>
  <si>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</si>
  <si>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</si>
  <si>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</si>
  <si>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</si>
  <si>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</si>
  <si>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</si>
  <si>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</si>
  <si>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</si>
  <si>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</si>
  <si>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</si>
  <si>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</si>
  <si>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</si>
  <si>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</si>
  <si>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</si>
  <si>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</si>
  <si>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</si>
  <si>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</si>
  <si>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</si>
  <si>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</si>
  <si>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</si>
  <si>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</si>
  <si>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</si>
  <si>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</si>
  <si>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</si>
  <si>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</si>
  <si>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</si>
  <si>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</si>
  <si>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</si>
  <si>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</si>
  <si>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</si>
  <si>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</si>
  <si>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</si>
  <si>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</si>
  <si>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</si>
  <si>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</si>
  <si>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</si>
  <si>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</si>
  <si>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</si>
  <si>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</si>
  <si>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</si>
  <si>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</si>
  <si>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</si>
  <si>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</si>
  <si>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</si>
  <si>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</si>
  <si>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</si>
  <si>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</si>
  <si>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</si>
  <si>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</si>
  <si>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</si>
  <si>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</si>
  <si>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</si>
  <si>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</si>
  <si>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</si>
  <si>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</si>
  <si>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</si>
  <si>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</si>
  <si>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</si>
  <si>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</si>
  <si>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</si>
  <si>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</si>
  <si>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</si>
  <si>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</si>
  <si>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</si>
  <si>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</si>
  <si>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</si>
  <si>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</si>
  <si>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</si>
  <si>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</si>
  <si>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</si>
  <si>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</si>
  <si>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</si>
  <si>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</si>
  <si>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</si>
  <si>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</si>
  <si>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</si>
  <si>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</si>
  <si>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</si>
  <si>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</si>
  <si>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</si>
  <si>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</si>
  <si>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</si>
  <si>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</si>
  <si>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</si>
  <si>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</si>
  <si>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</si>
  <si>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</si>
  <si>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</si>
  <si>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</si>
  <si>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</si>
  <si>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</si>
  <si>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</si>
  <si>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</si>
  <si>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</si>
  <si>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</si>
  <si>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</si>
  <si>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</si>
  <si>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</si>
  <si>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</si>
  <si>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</si>
  <si>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</si>
  <si>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</si>
  <si>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</si>
  <si>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</si>
  <si>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</si>
  <si>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</si>
  <si>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</si>
  <si>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</si>
  <si>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</si>
  <si>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</si>
  <si>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</si>
  <si>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</si>
  <si>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</si>
  <si>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</si>
  <si>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</si>
  <si>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</si>
  <si>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</si>
  <si>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</si>
  <si>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</si>
  <si>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</si>
  <si>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</si>
  <si>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</si>
  <si>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</si>
  <si>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</si>
  <si>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</si>
  <si>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</si>
  <si>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</si>
  <si>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</si>
  <si>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</si>
  <si>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</si>
  <si>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</si>
  <si>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</si>
  <si>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</si>
  <si>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</si>
  <si>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</si>
  <si>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</si>
  <si>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</si>
  <si>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</si>
  <si>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</si>
  <si>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</si>
  <si>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</si>
  <si>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</si>
  <si>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</si>
  <si>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</si>
  <si>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</si>
  <si>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</si>
  <si>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</si>
  <si>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</si>
  <si>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</si>
  <si>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</si>
  <si>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</si>
  <si>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</si>
  <si>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</si>
  <si>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</si>
  <si>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</si>
  <si>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</si>
  <si>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</si>
  <si>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</si>
  <si>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</si>
  <si>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</si>
  <si>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</si>
  <si>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</si>
  <si>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</si>
  <si>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</si>
  <si>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</si>
  <si>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</si>
  <si>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</si>
  <si>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</si>
  <si>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</si>
  <si>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</si>
  <si>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</si>
  <si>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</si>
  <si>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</si>
  <si>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</si>
  <si>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</si>
  <si>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</si>
  <si>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</si>
  <si>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</si>
  <si>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</si>
  <si>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</si>
  <si>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</si>
  <si>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</si>
  <si>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</si>
  <si>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</si>
  <si>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</si>
  <si>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</si>
  <si>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</si>
  <si>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</si>
  <si>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</si>
  <si>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</si>
  <si>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</si>
  <si>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</si>
  <si>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</si>
  <si>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</si>
  <si>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</si>
  <si>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</si>
  <si>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</si>
  <si>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</si>
  <si>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</si>
  <si>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</si>
  <si>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</si>
  <si>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</si>
  <si>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</si>
  <si>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</si>
  <si>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</si>
  <si>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</si>
  <si>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</si>
  <si>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</si>
  <si>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</si>
  <si>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</si>
  <si>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</si>
  <si>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</si>
  <si>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</si>
  <si>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</si>
  <si>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</si>
  <si>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</si>
  <si>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</si>
  <si>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</si>
  <si>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</si>
  <si>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</si>
  <si>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</si>
  <si>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</si>
  <si>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</si>
  <si>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</si>
  <si>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</si>
  <si>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</si>
  <si>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</si>
  <si>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</si>
  <si>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</si>
  <si>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</si>
  <si>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</si>
  <si>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</si>
  <si>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</si>
  <si>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</si>
  <si>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</si>
  <si>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</si>
  <si>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</si>
  <si>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</si>
  <si>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</si>
  <si>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</si>
  <si>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</si>
  <si>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</si>
  <si>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</si>
  <si>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</si>
  <si>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</si>
  <si>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</si>
  <si>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</si>
  <si>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</si>
  <si>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</si>
  <si>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</si>
  <si>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</si>
  <si>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</si>
  <si>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</si>
  <si>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</si>
  <si>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</si>
  <si>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</si>
  <si>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</si>
  <si>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</si>
  <si>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</si>
  <si>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</si>
  <si>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</si>
  <si>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</si>
  <si>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</si>
  <si>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</si>
  <si>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</si>
  <si>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</si>
  <si>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</si>
  <si>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</si>
  <si>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</si>
  <si>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</si>
  <si>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</si>
  <si>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</si>
  <si>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</si>
  <si>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</si>
  <si>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</si>
  <si>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</si>
  <si>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</si>
  <si>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</si>
  <si>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</si>
  <si>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</si>
  <si>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</si>
  <si>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</si>
  <si>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</si>
  <si>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</si>
  <si>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</si>
  <si>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</si>
  <si>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</si>
  <si>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</si>
  <si>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</si>
  <si>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</si>
  <si>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</si>
  <si>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</si>
  <si>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</si>
  <si>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</si>
  <si>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</si>
  <si>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</si>
  <si>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</si>
  <si>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</si>
  <si>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</si>
  <si>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</si>
  <si>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</si>
  <si>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</si>
  <si>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</si>
  <si>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</si>
  <si>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</si>
  <si>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</si>
  <si>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</si>
  <si>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</si>
  <si>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</si>
  <si>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</si>
  <si>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</si>
  <si>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</si>
  <si>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</si>
  <si>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</si>
  <si>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</si>
  <si>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</si>
  <si>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</si>
  <si>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</si>
  <si>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</si>
  <si>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</si>
  <si>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</si>
  <si>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</si>
  <si>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</si>
  <si>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</si>
  <si>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</si>
  <si>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</si>
  <si>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</si>
  <si>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</si>
  <si>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</si>
  <si>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</si>
  <si>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</si>
  <si>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</si>
  <si>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</si>
  <si>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</si>
  <si>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</si>
  <si>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</si>
  <si>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</si>
  <si>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</si>
  <si>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</si>
  <si>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</si>
  <si>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</si>
  <si>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</si>
  <si>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</si>
  <si>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</si>
  <si>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</si>
  <si>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</si>
  <si>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</si>
  <si>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</si>
  <si>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</si>
  <si>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</si>
  <si>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</si>
  <si>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</si>
  <si>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</si>
  <si>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</si>
  <si>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</si>
  <si>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</si>
  <si>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</si>
  <si>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</si>
  <si>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</si>
  <si>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</si>
  <si>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</si>
  <si>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</si>
  <si>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</si>
  <si>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</si>
  <si>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</si>
  <si>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</si>
  <si>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</si>
  <si>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</si>
  <si>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</si>
  <si>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</si>
  <si>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</si>
  <si>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</si>
  <si>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</si>
  <si>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</si>
  <si>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</si>
  <si>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</si>
  <si>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</si>
  <si>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</si>
  <si>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</si>
  <si>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</si>
  <si>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</si>
  <si>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</si>
  <si>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</si>
  <si>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</si>
  <si>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</si>
  <si>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</si>
  <si>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</si>
  <si>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</si>
  <si>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</si>
  <si>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</si>
  <si>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</si>
  <si>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</si>
  <si>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</si>
  <si>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</si>
  <si>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</si>
  <si>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</si>
  <si>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</si>
  <si>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</si>
  <si>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</si>
  <si>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</si>
  <si>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</si>
  <si>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</si>
  <si>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</si>
  <si>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</si>
  <si>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</si>
  <si>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</si>
  <si>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</si>
  <si>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</si>
  <si>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</si>
  <si>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</si>
  <si>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</si>
  <si>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</si>
  <si>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</si>
  <si>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</si>
  <si>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</si>
  <si>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</si>
  <si>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</si>
  <si>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</si>
  <si>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</si>
  <si>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</si>
  <si>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</si>
  <si>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</si>
  <si>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</si>
  <si>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</si>
  <si>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</si>
  <si>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</si>
  <si>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</si>
  <si>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</si>
  <si>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</si>
  <si>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</si>
  <si>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</si>
  <si>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</si>
  <si>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</si>
  <si>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</si>
  <si>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</si>
  <si>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</si>
  <si>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</si>
  <si>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</si>
  <si>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</si>
  <si>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</si>
  <si>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</si>
  <si>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</si>
  <si>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</si>
  <si>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</si>
  <si>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</si>
  <si>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</si>
  <si>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</si>
  <si>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</si>
  <si>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</si>
  <si>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</si>
  <si>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</si>
  <si>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</si>
  <si>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</si>
  <si>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</si>
  <si>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</si>
  <si>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</si>
  <si>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</si>
  <si>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</si>
  <si>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</si>
  <si>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</si>
  <si>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</si>
  <si>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</si>
  <si>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</si>
  <si>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</si>
  <si>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</si>
  <si>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</si>
  <si>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</si>
  <si>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</si>
  <si>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</si>
  <si>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</si>
  <si>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</si>
  <si>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</si>
  <si>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</si>
  <si>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</si>
  <si>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</si>
  <si>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</si>
  <si>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</si>
  <si>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</si>
  <si>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</si>
  <si>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</si>
  <si>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</si>
  <si>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</si>
  <si>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</si>
  <si>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</si>
  <si>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</si>
  <si>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</si>
  <si>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</si>
  <si>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</si>
  <si>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</si>
  <si>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</si>
  <si>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</si>
  <si>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</si>
  <si>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</si>
  <si>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</si>
  <si>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</si>
  <si>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</si>
  <si>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</si>
  <si>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</si>
  <si>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</si>
  <si>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</si>
  <si>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</si>
  <si>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</si>
  <si>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</si>
  <si>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</si>
  <si>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</si>
  <si>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</si>
  <si>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</si>
  <si>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</si>
  <si>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</si>
  <si>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</si>
  <si>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</si>
  <si>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</si>
  <si>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</si>
  <si>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</si>
  <si>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</si>
  <si>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</si>
  <si>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</si>
  <si>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</si>
  <si>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</si>
  <si>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</si>
  <si>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</si>
  <si>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</si>
  <si>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</si>
  <si>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</si>
  <si>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</si>
  <si>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</si>
  <si>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</si>
  <si>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</si>
  <si>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</si>
  <si>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</si>
  <si>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</si>
  <si>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</si>
  <si>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</si>
  <si>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</si>
  <si>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</si>
  <si>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</si>
  <si>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</si>
  <si>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</si>
  <si>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</si>
  <si>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</si>
  <si>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</si>
  <si>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</si>
  <si>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</si>
  <si>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</si>
  <si>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</si>
  <si>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</si>
  <si>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</si>
  <si>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</si>
  <si>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</si>
  <si>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</si>
  <si>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</si>
  <si>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</si>
  <si>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</si>
  <si>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</si>
  <si>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</si>
  <si>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</si>
  <si>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</si>
  <si>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</si>
  <si>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</si>
  <si>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</si>
  <si>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</si>
  <si>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</si>
  <si>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</si>
  <si>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</si>
  <si>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</si>
  <si>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</si>
  <si>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</si>
  <si>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</si>
  <si>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</si>
  <si>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</si>
  <si>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</si>
  <si>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</si>
  <si>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</si>
  <si>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</si>
  <si>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</si>
  <si>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</si>
  <si>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</si>
  <si>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</si>
  <si>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</si>
  <si>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</si>
  <si>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</si>
  <si>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</si>
  <si>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</si>
  <si>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</si>
  <si>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</si>
  <si>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</si>
  <si>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</si>
  <si>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</si>
  <si>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</si>
  <si>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</si>
  <si>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</si>
  <si>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</si>
  <si>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</si>
  <si>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</si>
  <si>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</si>
  <si>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</si>
  <si>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</si>
  <si>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</si>
  <si>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</si>
  <si>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</si>
  <si>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</si>
  <si>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</si>
  <si>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</si>
  <si>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</si>
  <si>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</si>
  <si>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</si>
  <si>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</si>
  <si>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</si>
  <si>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</si>
  <si>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</si>
  <si>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</si>
  <si>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</si>
  <si>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</si>
  <si>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</si>
  <si>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</si>
  <si>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</si>
  <si>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</si>
  <si>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</si>
  <si>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</si>
  <si>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</si>
  <si>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</si>
  <si>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</si>
  <si>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</si>
  <si>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</si>
  <si>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</si>
  <si>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</si>
  <si>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</si>
  <si>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</si>
  <si>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</si>
  <si>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</si>
  <si>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</si>
  <si>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</si>
  <si>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</si>
  <si>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</si>
  <si>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</si>
  <si>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</si>
  <si>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</si>
  <si>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</si>
  <si>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</si>
  <si>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</si>
  <si>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</si>
  <si>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</si>
  <si>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</si>
  <si>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</si>
  <si>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</si>
  <si>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</si>
  <si>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</si>
  <si>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</si>
  <si>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</si>
  <si>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</si>
  <si>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</si>
  <si>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</si>
  <si>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</si>
  <si>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</si>
  <si>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</si>
  <si>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</si>
  <si>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</si>
  <si>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</si>
  <si>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</si>
  <si>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</si>
  <si>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</si>
  <si>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</si>
  <si>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</si>
  <si>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</si>
  <si>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</si>
  <si>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</si>
  <si>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</si>
  <si>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</si>
  <si>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</si>
  <si>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</si>
  <si>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</si>
  <si>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</si>
  <si>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</si>
  <si>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</si>
  <si>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</si>
  <si>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</si>
  <si>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</si>
  <si>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</si>
  <si>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</si>
  <si>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</si>
  <si>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</si>
  <si>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</si>
  <si>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</si>
  <si>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</si>
  <si>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</si>
  <si>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</si>
  <si>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</si>
  <si>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</si>
  <si>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</si>
  <si>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</si>
  <si>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</si>
  <si>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</si>
  <si>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</si>
  <si>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</si>
  <si>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</si>
  <si>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</si>
  <si>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</si>
  <si>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</si>
  <si>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</si>
  <si>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</si>
  <si>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</si>
  <si>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</si>
  <si>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</si>
  <si>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</si>
  <si>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</si>
  <si>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</si>
  <si>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</si>
  <si>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</si>
  <si>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</si>
  <si>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</si>
  <si>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</si>
  <si>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</si>
  <si>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</si>
  <si>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</si>
  <si>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</si>
  <si>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</si>
  <si>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</si>
  <si>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</si>
  <si>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</si>
  <si>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</si>
  <si>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</si>
  <si>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</si>
  <si>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</si>
  <si>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</si>
  <si>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</si>
  <si>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</si>
  <si>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</si>
  <si>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</si>
  <si>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</si>
  <si>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</si>
  <si>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</si>
  <si>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</si>
  <si>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</si>
  <si>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</si>
  <si>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</si>
  <si>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</si>
  <si>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</si>
  <si>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</si>
  <si>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</si>
  <si>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</si>
  <si>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</si>
  <si>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</si>
  <si>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</si>
  <si>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</si>
  <si>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</si>
  <si>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</si>
  <si>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</si>
  <si>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</si>
  <si>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</si>
  <si>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</si>
  <si>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</si>
  <si>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</si>
  <si>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</si>
  <si>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</si>
  <si>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</si>
  <si>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</si>
  <si>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</si>
  <si>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</si>
  <si>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</si>
  <si>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</si>
  <si>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</si>
  <si>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</si>
  <si>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</si>
  <si>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</si>
  <si>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</si>
  <si>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</si>
  <si>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</si>
  <si>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</si>
  <si>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</si>
  <si>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</si>
  <si>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</si>
  <si>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</si>
  <si>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</si>
  <si>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</si>
  <si>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</si>
  <si>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</si>
  <si>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</si>
  <si>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</si>
  <si>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</si>
  <si>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</si>
  <si>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</si>
  <si>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</si>
  <si>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</si>
  <si>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</si>
  <si>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</si>
  <si>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</si>
  <si>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</si>
  <si>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</si>
  <si>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</si>
  <si>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</si>
  <si>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</si>
  <si>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</si>
  <si>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</si>
  <si>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</si>
  <si>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</si>
  <si>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</si>
  <si>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</si>
  <si>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</si>
  <si>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</si>
  <si>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</si>
  <si>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</si>
  <si>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</si>
  <si>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</si>
  <si>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</si>
  <si>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</si>
  <si>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</si>
  <si>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</si>
  <si>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</si>
  <si>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</si>
  <si>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</si>
  <si>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</si>
  <si>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</si>
  <si>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</si>
  <si>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</si>
  <si>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</si>
  <si>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</si>
  <si>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</si>
  <si>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</si>
  <si>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</si>
  <si>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</si>
  <si>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</si>
  <si>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</si>
  <si>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</si>
  <si>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</si>
  <si>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</si>
  <si>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</si>
  <si>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</si>
  <si>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</si>
  <si>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</si>
  <si>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</si>
  <si>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</si>
  <si>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</si>
  <si>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</si>
  <si>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</si>
  <si>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</si>
  <si>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</si>
  <si>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</si>
  <si>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</si>
  <si>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</si>
  <si>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</si>
  <si>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</si>
  <si>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</si>
  <si>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</si>
  <si>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</si>
  <si>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</si>
  <si>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</si>
  <si>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</si>
  <si>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</si>
  <si>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</si>
  <si>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</si>
  <si>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</si>
  <si>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</si>
  <si>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</si>
  <si>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</si>
  <si>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</si>
  <si>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</si>
  <si>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</si>
  <si>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</si>
  <si>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</si>
  <si>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</si>
  <si>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</si>
  <si>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</si>
  <si>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</si>
  <si>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</si>
  <si>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</si>
  <si>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</si>
  <si>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</si>
  <si>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</si>
  <si>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</si>
  <si>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</si>
  <si>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</si>
  <si>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</si>
  <si>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</si>
  <si>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</si>
  <si>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</si>
  <si>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</si>
  <si>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</si>
  <si>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</si>
  <si>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</si>
  <si>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</si>
  <si>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</si>
  <si>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</si>
  <si>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</si>
  <si>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</si>
  <si>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</si>
  <si>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</si>
  <si>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</si>
  <si>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</si>
  <si>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</si>
  <si>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</si>
  <si>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</si>
  <si>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</si>
  <si>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</si>
  <si>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</si>
  <si>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</si>
  <si>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</si>
  <si>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</si>
  <si>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</si>
  <si>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</si>
  <si>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</si>
  <si>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</si>
  <si>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</si>
  <si>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</si>
  <si>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</si>
  <si>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</si>
  <si>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</si>
  <si>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</si>
  <si>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</si>
  <si>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</si>
  <si>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</si>
  <si>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</si>
  <si>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</si>
  <si>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</si>
  <si>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</si>
  <si>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</si>
  <si>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</si>
  <si>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</si>
  <si>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</si>
  <si>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</si>
  <si>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</si>
  <si>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</si>
  <si>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</si>
  <si>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</si>
  <si>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</si>
  <si>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</si>
  <si>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</si>
  <si>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</si>
  <si>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</si>
  <si>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</si>
  <si>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</si>
  <si>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</si>
  <si>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</si>
  <si>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</si>
  <si>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</si>
  <si>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</si>
  <si>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</si>
  <si>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</si>
  <si>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</si>
  <si>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</si>
  <si>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</si>
  <si>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</si>
  <si>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</si>
  <si>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</si>
  <si>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</si>
  <si>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</si>
  <si>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</si>
  <si>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</si>
  <si>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</si>
  <si>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</si>
  <si>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</si>
  <si>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</si>
  <si>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</si>
  <si>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</si>
  <si>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</si>
  <si>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</si>
  <si>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</si>
  <si>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</si>
  <si>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</si>
  <si>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</si>
  <si>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</si>
  <si>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</si>
  <si>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</si>
  <si>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</si>
  <si>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</si>
  <si>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</si>
  <si>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</si>
  <si>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</si>
  <si>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</si>
  <si>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</si>
  <si>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</si>
  <si>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</si>
  <si>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</si>
  <si>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</si>
  <si>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</si>
  <si>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</si>
  <si>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</si>
  <si>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</si>
  <si>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</si>
  <si>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</si>
  <si>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</si>
  <si>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</si>
  <si>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</si>
  <si>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</si>
  <si>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</si>
  <si>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</si>
  <si>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</si>
  <si>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</si>
  <si>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</si>
  <si>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</si>
  <si>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</si>
  <si>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</si>
  <si>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</si>
  <si>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</si>
  <si>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</si>
  <si>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</si>
  <si>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</si>
  <si>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</si>
  <si>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</si>
  <si>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</si>
  <si>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</si>
  <si>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</si>
  <si>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</si>
  <si>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</si>
  <si>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</si>
  <si>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</si>
  <si>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</si>
  <si>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</si>
  <si>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</si>
  <si>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</si>
  <si>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</si>
  <si>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</si>
  <si>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</si>
  <si>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</si>
  <si>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</si>
  <si>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</si>
  <si>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</si>
  <si>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</si>
  <si>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</si>
  <si>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</si>
  <si>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</si>
  <si>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</si>
  <si>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</si>
  <si>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</si>
  <si>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</si>
  <si>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</si>
  <si>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</si>
  <si>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</si>
  <si>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</si>
  <si>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</si>
  <si>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</si>
  <si>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</si>
  <si>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</si>
  <si>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</si>
  <si>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</si>
  <si>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</si>
  <si>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</si>
  <si>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</si>
  <si>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</si>
  <si>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</si>
  <si>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</si>
  <si>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</si>
  <si>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</si>
  <si>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</si>
  <si>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</si>
  <si>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</si>
  <si>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</si>
  <si>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</si>
  <si>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</si>
  <si>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</si>
  <si>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</si>
  <si>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</si>
  <si>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</si>
  <si>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</si>
  <si>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</si>
  <si>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</si>
  <si>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</si>
  <si>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</si>
  <si>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</si>
  <si>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</si>
  <si>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</si>
  <si>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</si>
  <si>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</si>
  <si>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</si>
  <si>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</si>
  <si>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</si>
  <si>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</si>
  <si>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</si>
  <si>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</si>
  <si>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</si>
  <si>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</si>
  <si>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</si>
  <si>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</si>
  <si>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</si>
  <si>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</si>
  <si>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</si>
  <si>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</si>
  <si>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</si>
  <si>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</si>
  <si>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</si>
  <si>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</si>
  <si>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</si>
  <si>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</si>
  <si>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</si>
  <si>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</si>
  <si>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</si>
  <si>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</si>
  <si>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</si>
  <si>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</si>
  <si>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</si>
  <si>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</si>
  <si>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</si>
  <si>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</si>
  <si>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</si>
  <si>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</si>
  <si>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</si>
  <si>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</si>
  <si>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</si>
  <si>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</si>
  <si>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</si>
  <si>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</si>
  <si>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</si>
  <si>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</si>
  <si>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</si>
  <si>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</si>
  <si>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</si>
  <si>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</si>
  <si>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</si>
  <si>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</si>
  <si>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</si>
  <si>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</si>
  <si>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</si>
  <si>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</si>
  <si>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</si>
  <si>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</si>
  <si>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</si>
  <si>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</si>
  <si>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</si>
  <si>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</si>
  <si>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</si>
  <si>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</si>
  <si>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</si>
  <si>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</si>
  <si>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</si>
  <si>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</si>
  <si>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</si>
  <si>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</si>
  <si>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</si>
  <si>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</si>
  <si>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</si>
  <si>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</si>
  <si>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</si>
  <si>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</si>
  <si>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</si>
  <si>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</si>
  <si>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</si>
  <si>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</si>
  <si>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</si>
  <si>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</si>
  <si>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</si>
  <si>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</si>
  <si>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</si>
  <si>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</si>
  <si>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</si>
  <si>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</si>
  <si>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</si>
  <si>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</si>
  <si>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</si>
  <si>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</si>
  <si>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</si>
  <si>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</si>
  <si>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</si>
  <si>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</si>
  <si>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</si>
  <si>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</si>
  <si>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</si>
  <si>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</si>
  <si>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</si>
  <si>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</si>
  <si>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</si>
  <si>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</si>
  <si>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</si>
  <si>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</si>
  <si>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</si>
  <si>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</si>
  <si>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</si>
  <si>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</si>
  <si>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</si>
  <si>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</si>
  <si>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</si>
  <si>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</si>
  <si>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</si>
  <si>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</si>
  <si>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</si>
  <si>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</si>
  <si>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</si>
  <si>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</si>
  <si>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</si>
  <si>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</si>
  <si>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</si>
  <si>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</si>
  <si>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</si>
  <si>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</si>
  <si>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</si>
  <si>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</si>
  <si>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</si>
  <si>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</si>
  <si>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</si>
  <si>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</si>
  <si>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</si>
  <si>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</si>
  <si>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</si>
  <si>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</si>
  <si>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</si>
  <si>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</si>
  <si>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</si>
  <si>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</si>
  <si>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</si>
  <si>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</si>
  <si>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</si>
  <si>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</si>
  <si>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</si>
  <si>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</si>
  <si>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</si>
  <si>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</si>
  <si>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</si>
  <si>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</si>
  <si>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</si>
  <si>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</si>
  <si>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</si>
  <si>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</si>
  <si>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</si>
  <si>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</si>
  <si>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</si>
  <si>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</si>
  <si>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</si>
  <si>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</si>
  <si>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</si>
  <si>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</si>
  <si>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</si>
  <si>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</si>
  <si>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</si>
  <si>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</si>
  <si>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</si>
  <si>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</si>
  <si>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</si>
  <si>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</si>
  <si>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</si>
  <si>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</si>
  <si>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</si>
  <si>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</si>
  <si>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</si>
  <si>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</si>
  <si>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</si>
  <si>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</si>
  <si>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</si>
  <si>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</si>
  <si>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</si>
  <si>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</si>
  <si>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</si>
  <si>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</si>
  <si>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</si>
  <si>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</si>
  <si>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</si>
  <si>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</si>
  <si>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</si>
  <si>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</si>
  <si>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</si>
  <si>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</si>
  <si>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</si>
  <si>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</si>
  <si>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</si>
  <si>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</si>
  <si>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</si>
  <si>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</si>
  <si>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</si>
  <si>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</si>
  <si>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</si>
  <si>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</si>
  <si>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</si>
  <si>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</si>
  <si>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</si>
  <si>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</si>
  <si>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</si>
  <si>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</si>
  <si>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</si>
  <si>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</si>
  <si>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</si>
  <si>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</si>
  <si>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</si>
  <si>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</si>
  <si>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</si>
  <si>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</si>
  <si>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</si>
  <si>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</si>
  <si>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</si>
  <si>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</si>
  <si>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</si>
  <si>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</si>
  <si>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</si>
  <si>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</si>
  <si>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</si>
  <si>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</si>
  <si>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</si>
  <si>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</si>
  <si>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</si>
  <si>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</si>
  <si>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</si>
  <si>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</si>
  <si>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</si>
  <si>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</si>
  <si>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</si>
  <si>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</si>
  <si>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</si>
  <si>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</si>
  <si>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</si>
  <si>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</si>
  <si>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</si>
  <si>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</si>
  <si>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</si>
  <si>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</si>
  <si>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</si>
  <si>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</si>
  <si>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</si>
  <si>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</si>
  <si>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</si>
  <si>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</si>
  <si>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</si>
  <si>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</si>
  <si>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</si>
  <si>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</si>
  <si>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</si>
  <si>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</si>
  <si>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</si>
  <si>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</si>
  <si>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</si>
  <si>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</si>
  <si>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</si>
  <si>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</si>
  <si>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</si>
  <si>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</si>
  <si>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</si>
  <si>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</si>
  <si>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</si>
  <si>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</si>
  <si>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</si>
  <si>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</si>
  <si>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</si>
  <si>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</si>
  <si>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</si>
  <si>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</si>
  <si>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</si>
  <si>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</si>
  <si>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</si>
  <si>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</si>
  <si>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</si>
  <si>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</si>
  <si>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</si>
  <si>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</si>
  <si>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</si>
  <si>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</si>
  <si>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</si>
  <si>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</si>
  <si>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</si>
  <si>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</si>
  <si>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</si>
  <si>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</si>
  <si>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</si>
  <si>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</si>
  <si>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</si>
  <si>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</si>
  <si>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</si>
  <si>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</si>
  <si>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</si>
  <si>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</si>
  <si>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</si>
  <si>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</si>
  <si>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</si>
  <si>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</si>
  <si>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</si>
  <si>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</si>
  <si>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</si>
  <si>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</si>
  <si>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</si>
  <si>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</si>
  <si>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</si>
  <si>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</si>
  <si>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</si>
  <si>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</si>
  <si>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</si>
  <si>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</si>
  <si>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</si>
  <si>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</si>
  <si>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</si>
  <si>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</si>
  <si>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</si>
  <si>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</si>
  <si>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</si>
  <si>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</si>
  <si>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</si>
  <si>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</si>
  <si>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</si>
  <si>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</si>
  <si>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</si>
  <si>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</si>
  <si>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</si>
  <si>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</si>
  <si>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</si>
  <si>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</si>
  <si>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</si>
  <si>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</si>
  <si>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</si>
  <si>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</si>
  <si>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</si>
  <si>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</si>
  <si>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</si>
  <si>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</si>
  <si>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</si>
  <si>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</si>
  <si>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</si>
  <si>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</si>
  <si>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</si>
  <si>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</si>
  <si>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</si>
  <si>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</si>
  <si>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</si>
  <si>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</si>
  <si>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</si>
  <si>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</si>
  <si>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</si>
  <si>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</si>
  <si>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</si>
  <si>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</si>
  <si>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</si>
  <si>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</si>
  <si>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</si>
  <si>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</si>
  <si>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</si>
  <si>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</si>
  <si>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</si>
  <si>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</si>
  <si>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</si>
  <si>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</si>
  <si>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</si>
  <si>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</si>
  <si>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</si>
  <si>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</si>
  <si>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</si>
  <si>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</si>
  <si>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</si>
  <si>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</si>
  <si>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</si>
  <si>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</si>
  <si>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</si>
  <si>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</si>
  <si>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</si>
  <si>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</si>
  <si>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</si>
  <si>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</si>
  <si>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</si>
  <si>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</si>
  <si>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</si>
  <si>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</si>
  <si>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</si>
  <si>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</si>
  <si>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</si>
  <si>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</si>
  <si>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</si>
  <si>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</si>
  <si>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</si>
  <si>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</si>
  <si>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</si>
  <si>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</si>
  <si>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</si>
  <si>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</si>
  <si>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</si>
  <si>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</si>
  <si>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</si>
  <si>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</si>
  <si>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</si>
  <si>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</si>
  <si>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</si>
  <si>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</si>
  <si>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</si>
  <si>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</si>
  <si>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</si>
  <si>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</si>
  <si>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</si>
  <si>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</si>
  <si>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</si>
  <si>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</si>
  <si>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</si>
  <si>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</si>
  <si>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</si>
  <si>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</si>
  <si>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</si>
  <si>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</si>
  <si>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</si>
  <si>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</si>
  <si>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</si>
  <si>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</si>
  <si>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</si>
  <si>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</si>
  <si>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</si>
  <si>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</si>
  <si>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</si>
  <si>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</si>
  <si>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</si>
  <si>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</si>
  <si>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</si>
  <si>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</si>
  <si>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</si>
  <si>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</si>
  <si>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</si>
  <si>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</si>
  <si>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</si>
  <si>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</si>
  <si>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</si>
  <si>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</si>
  <si>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</si>
  <si>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</si>
  <si>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</si>
  <si>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</si>
  <si>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</si>
  <si>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</si>
  <si>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</si>
  <si>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</si>
  <si>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</si>
  <si>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</si>
  <si>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</si>
  <si>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</si>
  <si>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</si>
  <si>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</si>
  <si>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</si>
  <si>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</si>
  <si>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</si>
  <si>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</si>
  <si>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</si>
  <si>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</si>
  <si>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</si>
  <si>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</si>
  <si>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</si>
  <si>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</si>
  <si>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</si>
  <si>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</si>
  <si>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</si>
  <si>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</si>
  <si>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</si>
  <si>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</si>
  <si>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</si>
  <si>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</si>
  <si>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</si>
  <si>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</si>
  <si>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</si>
  <si>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</si>
  <si>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</si>
  <si>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</si>
  <si>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</si>
  <si>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</si>
  <si>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</si>
  <si>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</si>
  <si>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</si>
  <si>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</si>
  <si>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</si>
  <si>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</si>
  <si>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</si>
  <si>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</si>
  <si>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</si>
  <si>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</si>
  <si>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</si>
  <si>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</si>
  <si>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</si>
  <si>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</si>
  <si>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</si>
  <si>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</si>
  <si>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</si>
  <si>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</si>
  <si>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</si>
  <si>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</si>
  <si>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</si>
  <si>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</si>
  <si>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</si>
  <si>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</si>
  <si>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</si>
  <si>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</si>
  <si>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</si>
  <si>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</si>
  <si>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</si>
  <si>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</si>
  <si>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</si>
  <si>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</si>
  <si>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</si>
  <si>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</si>
  <si>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</si>
  <si>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</si>
  <si>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</si>
  <si>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</si>
  <si>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</si>
  <si>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</si>
  <si>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</si>
  <si>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</si>
  <si>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</si>
  <si>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</si>
  <si>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</si>
  <si>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</si>
  <si>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</si>
  <si>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</si>
  <si>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</si>
  <si>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</si>
  <si>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</si>
  <si>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</si>
  <si>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</si>
  <si>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</si>
  <si>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</si>
  <si>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</si>
  <si>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</si>
  <si>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</si>
  <si>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</si>
  <si>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</si>
  <si>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</si>
  <si>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</si>
  <si>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</si>
  <si>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</si>
  <si>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</si>
  <si>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</si>
  <si>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</si>
  <si>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</si>
  <si>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</si>
  <si>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</si>
  <si>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</si>
  <si>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</si>
  <si>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</si>
  <si>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</si>
  <si>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</si>
  <si>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</si>
  <si>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</si>
  <si>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</si>
  <si>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</si>
  <si>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</si>
  <si>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</si>
  <si>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</si>
  <si>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</si>
  <si>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</si>
  <si>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</si>
  <si>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</si>
  <si>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</si>
  <si>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</si>
  <si>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</si>
  <si>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</si>
  <si>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</si>
  <si>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</si>
  <si>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</si>
  <si>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</si>
  <si>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</si>
  <si>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</si>
  <si>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</si>
  <si>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</si>
  <si>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</si>
  <si>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</si>
  <si>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</si>
  <si>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</si>
  <si>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</si>
  <si>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</si>
  <si>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</si>
  <si>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</si>
  <si>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</si>
  <si>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</si>
  <si>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</si>
  <si>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</si>
  <si>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</si>
  <si>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</si>
  <si>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</si>
  <si>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</si>
  <si>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</si>
  <si>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</si>
  <si>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</si>
  <si>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</si>
  <si>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</si>
  <si>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</si>
  <si>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</si>
  <si>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</si>
  <si>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</si>
  <si>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</si>
  <si>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</si>
  <si>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</si>
  <si>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</si>
  <si>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</si>
  <si>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</si>
  <si>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</si>
  <si>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</si>
  <si>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</si>
  <si>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</si>
  <si>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</si>
  <si>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</si>
  <si>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</si>
  <si>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</si>
  <si>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</si>
  <si>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</si>
  <si>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</si>
  <si>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</si>
  <si>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</si>
  <si>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</si>
  <si>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</si>
  <si>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</si>
  <si>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</si>
  <si>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</si>
  <si>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</si>
  <si>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</si>
  <si>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</si>
  <si>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</si>
  <si>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</si>
  <si>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</si>
  <si>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</si>
  <si>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</si>
  <si>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</si>
  <si>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</si>
  <si>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</si>
  <si>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</si>
  <si>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</si>
  <si>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</si>
  <si>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</si>
  <si>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</si>
  <si>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</si>
  <si>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</si>
  <si>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</si>
  <si>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</si>
  <si>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</si>
  <si>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</si>
  <si>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</si>
  <si>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</si>
  <si>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</si>
  <si>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</si>
  <si>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</si>
  <si>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</si>
  <si>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</si>
  <si>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</si>
  <si>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</si>
  <si>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</si>
  <si>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</si>
  <si>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</si>
  <si>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</si>
  <si>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</si>
  <si>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</si>
  <si>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</si>
  <si>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</si>
  <si>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</si>
  <si>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</si>
  <si>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</si>
  <si>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</si>
  <si>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</si>
  <si>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</si>
  <si>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</si>
  <si>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</si>
  <si>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</si>
  <si>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</si>
  <si>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</si>
  <si>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</si>
  <si>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</si>
  <si>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</si>
  <si>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</si>
  <si>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</si>
  <si>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</si>
  <si>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</si>
  <si>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</si>
  <si>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</si>
  <si>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</si>
  <si>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</si>
  <si>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</si>
  <si>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</si>
  <si>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</si>
  <si>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</si>
  <si>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</si>
  <si>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</si>
  <si>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</si>
  <si>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</si>
  <si>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</si>
  <si>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</si>
  <si>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</si>
  <si>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</si>
  <si>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</si>
  <si>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</si>
  <si>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</si>
  <si>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</si>
  <si>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</si>
  <si>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</si>
  <si>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</si>
  <si>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</si>
  <si>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</si>
  <si>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</si>
  <si>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</si>
  <si>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</si>
  <si>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</si>
  <si>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</si>
  <si>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</si>
  <si>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</si>
  <si>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</si>
  <si>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</si>
  <si>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</si>
  <si>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</si>
  <si>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</si>
  <si>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</si>
  <si>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</si>
  <si>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</si>
  <si>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</si>
  <si>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</si>
  <si>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</si>
  <si>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</si>
  <si>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</si>
  <si>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</si>
  <si>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</si>
  <si>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</si>
  <si>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</si>
  <si>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</si>
  <si>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</si>
  <si>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</si>
  <si>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</si>
  <si>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</si>
  <si>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</si>
  <si>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</si>
  <si>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</si>
  <si>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</si>
  <si>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</si>
  <si>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</si>
  <si>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</si>
  <si>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</si>
  <si>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</si>
  <si>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</si>
  <si>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</si>
  <si>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</si>
  <si>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</si>
  <si>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</si>
  <si>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</si>
  <si>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</si>
  <si>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</si>
  <si>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</si>
  <si>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</si>
  <si>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</si>
  <si>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</si>
  <si>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</si>
  <si>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</si>
  <si>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</si>
  <si>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</si>
  <si>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</si>
  <si>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</si>
  <si>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</si>
  <si>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</si>
  <si>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</si>
  <si>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</si>
  <si>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</si>
  <si>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</si>
  <si>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</si>
  <si>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</si>
  <si>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</si>
  <si>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</si>
  <si>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</si>
  <si>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</si>
  <si>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</si>
  <si>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</si>
  <si>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</si>
  <si>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</si>
  <si>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</si>
  <si>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</si>
  <si>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</si>
  <si>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</si>
  <si>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</si>
  <si>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</si>
  <si>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</si>
  <si>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</si>
  <si>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</si>
  <si>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</si>
  <si>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</si>
  <si>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</si>
  <si>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</si>
  <si>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</si>
  <si>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</si>
  <si>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</si>
  <si>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</si>
  <si>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</si>
  <si>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</si>
  <si>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</si>
  <si>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</si>
  <si>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</si>
  <si>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</si>
  <si>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</si>
  <si>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</si>
  <si>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</si>
  <si>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</si>
  <si>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</si>
  <si>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</si>
  <si>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</si>
  <si>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</si>
  <si>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</si>
  <si>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</si>
  <si>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</si>
  <si>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</si>
  <si>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</si>
  <si>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</si>
  <si>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</si>
  <si>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</si>
  <si>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</si>
  <si>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</si>
  <si>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</si>
  <si>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</si>
  <si>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</si>
  <si>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</si>
  <si>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</si>
  <si>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</si>
  <si>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</si>
  <si>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</si>
  <si>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</si>
  <si>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</si>
  <si>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</si>
  <si>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</si>
  <si>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</si>
  <si>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</si>
  <si>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</si>
  <si>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</si>
  <si>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</si>
  <si>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</si>
  <si>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</si>
  <si>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</si>
  <si>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</si>
  <si>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</si>
  <si>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</si>
  <si>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</si>
  <si>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</si>
  <si>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</si>
  <si>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</si>
  <si>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</si>
  <si>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</si>
  <si>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</si>
  <si>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</si>
  <si>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</si>
  <si>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</si>
  <si>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</si>
  <si>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</si>
  <si>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</si>
  <si>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</si>
  <si>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</si>
  <si>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</si>
  <si>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</si>
  <si>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</si>
  <si>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</si>
  <si>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</si>
  <si>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</si>
  <si>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</si>
  <si>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</si>
  <si>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</si>
  <si>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</si>
  <si>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</si>
  <si>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</si>
  <si>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</si>
  <si>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</si>
  <si>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</si>
  <si>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</si>
  <si>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</si>
  <si>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</si>
  <si>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</si>
  <si>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</si>
  <si>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</si>
  <si>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</si>
  <si>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</si>
  <si>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</si>
  <si>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</si>
  <si>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</si>
  <si>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</si>
  <si>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</si>
  <si>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</si>
  <si>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</si>
  <si>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</si>
  <si>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</si>
  <si>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</si>
  <si>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</si>
  <si>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</si>
  <si>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</si>
  <si>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</si>
  <si>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</si>
  <si>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</si>
  <si>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</si>
  <si>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</si>
  <si>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</si>
  <si>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</si>
  <si>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</si>
  <si>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</si>
  <si>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</si>
  <si>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</si>
  <si>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</si>
  <si>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</si>
  <si>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</si>
  <si>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</si>
  <si>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</si>
  <si>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</si>
  <si>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</si>
  <si>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</si>
  <si>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</si>
  <si>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</si>
  <si>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</si>
  <si>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</si>
  <si>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</si>
  <si>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</si>
  <si>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</si>
  <si>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</si>
  <si>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</si>
  <si>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</si>
  <si>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</si>
  <si>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</si>
  <si>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</si>
  <si>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</si>
  <si>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</si>
  <si>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</si>
  <si>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</si>
  <si>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</si>
  <si>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</si>
  <si>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</si>
  <si>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</si>
  <si>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</si>
  <si>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</si>
  <si>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</si>
  <si>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</si>
  <si>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</si>
  <si>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</si>
  <si>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</si>
  <si>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</si>
  <si>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</si>
  <si>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</si>
  <si>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</si>
  <si>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</si>
  <si>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</si>
  <si>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</si>
  <si>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</si>
  <si>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</si>
  <si>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</si>
  <si>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</si>
  <si>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</si>
  <si>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</si>
  <si>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</si>
  <si>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</si>
  <si>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</si>
  <si>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</si>
  <si>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</si>
  <si>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</si>
  <si>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</si>
  <si>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</si>
  <si>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</si>
  <si>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</si>
  <si>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</si>
  <si>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</si>
  <si>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</si>
  <si>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</si>
  <si>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</si>
  <si>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</si>
  <si>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</si>
  <si>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</si>
  <si>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</si>
  <si>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</si>
  <si>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</si>
  <si>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</si>
  <si>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</si>
  <si>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</si>
  <si>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</si>
  <si>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</si>
  <si>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</si>
  <si>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</si>
  <si>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</si>
  <si>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</si>
  <si>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</si>
  <si>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</si>
  <si>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</si>
  <si>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</si>
  <si>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</si>
  <si>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</si>
  <si>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</si>
  <si>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</si>
  <si>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</si>
  <si>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</si>
  <si>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</si>
  <si>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</si>
  <si>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</si>
  <si>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</si>
  <si>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</si>
  <si>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</si>
  <si>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</si>
  <si>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</si>
  <si>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</si>
  <si>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</si>
  <si>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</si>
  <si>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</si>
  <si>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</si>
  <si>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</si>
  <si>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</si>
  <si>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</si>
  <si>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</si>
  <si>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</si>
  <si>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</si>
  <si>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</si>
  <si>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</si>
  <si>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</si>
  <si>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</si>
  <si>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</si>
  <si>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</si>
  <si>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</si>
  <si>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</si>
  <si>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</si>
  <si>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</si>
  <si>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</si>
  <si>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</si>
  <si>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</si>
  <si>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</si>
  <si>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</si>
  <si>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</si>
  <si>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</si>
  <si>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</si>
  <si>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</si>
  <si>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</si>
  <si>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</si>
  <si>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</si>
  <si>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</si>
  <si>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</si>
  <si>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</si>
  <si>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</si>
  <si>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</si>
  <si>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</si>
  <si>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</si>
  <si>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</si>
  <si>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</si>
  <si>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</si>
  <si>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</si>
  <si>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</si>
  <si>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</si>
  <si>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</si>
  <si>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</si>
  <si>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</si>
  <si>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</si>
  <si>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</si>
  <si>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</si>
  <si>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</si>
  <si>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</si>
  <si>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</si>
  <si>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</si>
  <si>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</si>
  <si>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</si>
  <si>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</si>
  <si>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</si>
  <si>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</si>
  <si>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</si>
  <si>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</si>
  <si>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</si>
  <si>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</si>
  <si>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</si>
  <si>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</si>
  <si>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</si>
  <si>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</si>
  <si>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</si>
  <si>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</si>
  <si>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</si>
  <si>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</si>
  <si>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</si>
  <si>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</si>
  <si>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</si>
  <si>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</si>
  <si>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</si>
  <si>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</si>
  <si>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</si>
  <si>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</si>
  <si>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</si>
  <si>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</si>
  <si>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</si>
  <si>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</si>
  <si>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</si>
  <si>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</si>
  <si>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</si>
  <si>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</si>
  <si>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</si>
  <si>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</si>
  <si>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</si>
  <si>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</si>
  <si>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</si>
  <si>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</si>
  <si>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</si>
  <si>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</si>
  <si>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</si>
  <si>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</si>
  <si>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</si>
  <si>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</si>
  <si>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</si>
  <si>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</si>
  <si>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</si>
  <si>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</si>
  <si>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</si>
  <si>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</si>
  <si>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</si>
  <si>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</si>
  <si>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</si>
  <si>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</si>
  <si>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</si>
  <si>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</si>
  <si>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</si>
  <si>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</si>
  <si>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</si>
  <si>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</si>
  <si>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</si>
  <si>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</si>
  <si>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</si>
  <si>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</si>
  <si>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</si>
  <si>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</si>
  <si>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</si>
  <si>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</si>
  <si>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</si>
  <si>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</si>
  <si>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</si>
  <si>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</si>
  <si>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</si>
  <si>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</si>
  <si>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</si>
  <si>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</si>
  <si>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</si>
  <si>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</si>
  <si>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</si>
  <si>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</si>
  <si>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</si>
  <si>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</si>
  <si>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</si>
  <si>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</si>
  <si>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</si>
  <si>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</si>
  <si>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</si>
  <si>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</si>
  <si>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</si>
  <si>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</si>
  <si>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</si>
  <si>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</si>
  <si>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</si>
  <si>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</si>
  <si>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</si>
  <si>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</si>
  <si>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</si>
  <si>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</si>
  <si>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</si>
  <si>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</si>
  <si>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</si>
  <si>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</si>
  <si>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</si>
  <si>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</si>
  <si>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</si>
  <si>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</si>
  <si>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</si>
  <si>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</si>
  <si>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</si>
  <si>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</si>
  <si>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</si>
  <si>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</si>
  <si>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</si>
  <si>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</si>
  <si>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</si>
  <si>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</si>
  <si>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</si>
  <si>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</si>
  <si>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</si>
  <si>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</si>
  <si>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</si>
  <si>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</si>
  <si>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</si>
  <si>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</si>
  <si>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</si>
  <si>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</si>
  <si>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</si>
  <si>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</si>
  <si>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</si>
  <si>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</si>
  <si>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</si>
  <si>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</si>
  <si>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</si>
  <si>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</si>
  <si>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</si>
  <si>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</si>
  <si>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</si>
  <si>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</si>
  <si>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</si>
  <si>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</si>
  <si>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</si>
  <si>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</si>
  <si>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</si>
  <si>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</si>
  <si>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</si>
  <si>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</si>
  <si>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</si>
  <si>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</si>
  <si>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</si>
  <si>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</si>
  <si>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</si>
  <si>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</si>
  <si>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</si>
  <si>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</si>
  <si>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</si>
  <si>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</si>
  <si>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</si>
  <si>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</si>
  <si>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</si>
  <si>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</si>
  <si>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</si>
  <si>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</si>
  <si>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</si>
  <si>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</si>
  <si>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</si>
  <si>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</si>
  <si>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</si>
  <si>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</si>
  <si>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</si>
  <si>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</si>
  <si>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</si>
  <si>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</si>
  <si>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</si>
  <si>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</si>
  <si>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</si>
  <si>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</si>
  <si>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</si>
  <si>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</si>
  <si>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</si>
  <si>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</si>
  <si>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</si>
  <si>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</si>
  <si>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</si>
  <si>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</si>
  <si>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</si>
  <si>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</si>
  <si>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</si>
  <si>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</si>
  <si>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</si>
  <si>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</si>
  <si>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</si>
  <si>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</si>
  <si>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</si>
  <si>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</si>
  <si>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</si>
  <si>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</si>
  <si>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</si>
  <si>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</si>
  <si>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</si>
  <si>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</si>
  <si>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</si>
  <si>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</si>
  <si>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</si>
  <si>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</si>
  <si>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</si>
  <si>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</si>
  <si>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</si>
  <si>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</si>
  <si>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</si>
  <si>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</si>
  <si>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</si>
  <si>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</si>
  <si>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</si>
  <si>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</si>
  <si>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</si>
  <si>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</si>
  <si>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</si>
  <si>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</si>
  <si>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</si>
  <si>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</si>
  <si>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</si>
  <si>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</si>
  <si>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</si>
  <si>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</si>
  <si>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</si>
  <si>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</si>
  <si>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</si>
  <si>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</si>
  <si>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</si>
  <si>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</si>
  <si>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</si>
  <si>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</si>
  <si>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</si>
  <si>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</si>
  <si>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</si>
  <si>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</si>
  <si>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</si>
  <si>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</si>
  <si>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</si>
  <si>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</si>
  <si>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</si>
  <si>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</si>
  <si>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</si>
  <si>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</si>
  <si>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</si>
  <si>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</si>
  <si>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</si>
  <si>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</si>
  <si>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</si>
  <si>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</si>
  <si>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</si>
  <si>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</si>
  <si>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</si>
  <si>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</si>
  <si>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</si>
  <si>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</si>
  <si>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</si>
  <si>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</si>
  <si>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</si>
  <si>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</si>
  <si>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</si>
  <si>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</si>
  <si>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</si>
  <si>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</si>
  <si>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</si>
  <si>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</si>
  <si>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</si>
  <si>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</si>
  <si>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</si>
  <si>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</si>
  <si>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</si>
  <si>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</si>
  <si>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</si>
  <si>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</si>
  <si>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</si>
  <si>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</si>
  <si>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</si>
  <si>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</si>
  <si>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</si>
  <si>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</si>
  <si>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</si>
  <si>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</si>
  <si>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</si>
  <si>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</si>
  <si>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</si>
  <si>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</si>
  <si>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</si>
  <si>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</si>
  <si>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</si>
  <si>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</si>
  <si>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</si>
  <si>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</si>
  <si>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</si>
  <si>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</si>
  <si>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</si>
  <si>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</si>
  <si>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</si>
  <si>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</si>
  <si>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</si>
  <si>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</si>
  <si>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</si>
  <si>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</si>
  <si>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</si>
  <si>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</si>
  <si>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</si>
  <si>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</si>
  <si>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</si>
  <si>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</si>
  <si>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</si>
  <si>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</si>
  <si>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</si>
  <si>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</si>
  <si>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</si>
  <si>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</si>
  <si>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</si>
  <si>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</si>
  <si>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</si>
  <si>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</si>
  <si>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</si>
  <si>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</si>
  <si>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</si>
  <si>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</si>
  <si>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</si>
  <si>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</si>
  <si>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</si>
  <si>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</si>
  <si>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</si>
  <si>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</si>
  <si>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</si>
  <si>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</si>
  <si>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</si>
  <si>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</si>
  <si>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</si>
  <si>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</si>
  <si>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</si>
  <si>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</si>
  <si>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</si>
  <si>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</si>
  <si>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</si>
  <si>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</si>
  <si>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</si>
  <si>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</si>
  <si>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</si>
  <si>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</si>
  <si>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</si>
  <si>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</si>
  <si>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</si>
  <si>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</si>
  <si>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</si>
  <si>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</si>
  <si>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</si>
  <si>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</si>
  <si>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</si>
  <si>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</si>
  <si>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</si>
  <si>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</si>
  <si>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</si>
  <si>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</si>
  <si>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</si>
  <si>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</si>
  <si>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</si>
  <si>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</si>
  <si>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</si>
  <si>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</si>
  <si>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</si>
  <si>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</si>
  <si>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</si>
  <si>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</si>
  <si>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</si>
  <si>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</si>
  <si>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</si>
  <si>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</si>
  <si>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</si>
  <si>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</si>
  <si>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</si>
  <si>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</si>
  <si>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</si>
  <si>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</si>
  <si>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</si>
  <si>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</si>
  <si>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</si>
  <si>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</si>
  <si>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</si>
  <si>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</si>
  <si>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</si>
  <si>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</si>
  <si>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</si>
  <si>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</si>
  <si>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</si>
  <si>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</si>
  <si>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</si>
  <si>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</si>
  <si>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</si>
  <si>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</si>
  <si>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</si>
  <si>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</si>
  <si>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</si>
  <si>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</si>
  <si>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</si>
  <si>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</si>
  <si>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</si>
  <si>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</si>
  <si>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</si>
  <si>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</si>
  <si>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</si>
  <si>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</si>
  <si>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</si>
  <si>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</si>
  <si>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</si>
  <si>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</si>
  <si>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</si>
  <si>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</si>
  <si>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</si>
  <si>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</si>
  <si>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</si>
  <si>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</si>
  <si>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</si>
  <si>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</si>
  <si>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</si>
  <si>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</si>
  <si>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</si>
  <si>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</si>
  <si>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</si>
  <si>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</si>
  <si>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</si>
  <si>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</si>
  <si>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</si>
  <si>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</si>
  <si>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</si>
  <si>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</si>
  <si>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</si>
  <si>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</si>
  <si>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</si>
  <si>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</si>
  <si>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</si>
  <si>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</si>
  <si>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</si>
  <si>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</si>
  <si>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</si>
  <si>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</si>
  <si>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</si>
  <si>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</si>
  <si>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</si>
  <si>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</si>
  <si>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</si>
  <si>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</si>
  <si>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</si>
  <si>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</si>
  <si>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</si>
  <si>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</si>
  <si>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</si>
  <si>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</si>
  <si>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</si>
  <si>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</si>
  <si>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</si>
  <si>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</si>
  <si>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</si>
  <si>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</si>
  <si>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</si>
  <si>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</si>
  <si>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</si>
  <si>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</si>
  <si>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</si>
  <si>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</si>
  <si>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</si>
  <si>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</si>
  <si>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</si>
  <si>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</si>
  <si>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</si>
  <si>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</si>
  <si>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</si>
  <si>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</si>
  <si>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</si>
  <si>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</si>
  <si>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</si>
  <si>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</si>
  <si>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</si>
  <si>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</si>
  <si>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</si>
  <si>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</si>
  <si>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</si>
  <si>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</si>
  <si>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</si>
  <si>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</si>
  <si>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</si>
  <si>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</si>
  <si>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</si>
  <si>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</si>
  <si>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</si>
  <si>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</si>
  <si>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</si>
  <si>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</si>
  <si>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</si>
  <si>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</si>
  <si>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</si>
  <si>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</si>
  <si>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</si>
  <si>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</si>
  <si>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</si>
  <si>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</si>
  <si>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</si>
  <si>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</si>
  <si>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</si>
  <si>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</si>
  <si>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</si>
  <si>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</si>
  <si>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</si>
  <si>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</si>
  <si>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</si>
  <si>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</si>
  <si>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</si>
  <si>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</si>
  <si>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</si>
  <si>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</si>
  <si>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</si>
  <si>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</si>
  <si>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</si>
  <si>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</si>
  <si>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</si>
  <si>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</si>
  <si>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</si>
  <si>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</si>
  <si>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</si>
  <si>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</si>
  <si>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</si>
  <si>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</si>
  <si>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</si>
  <si>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</si>
  <si>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</si>
  <si>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</si>
  <si>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</si>
  <si>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</si>
  <si>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</si>
  <si>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</si>
  <si>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</si>
  <si>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</si>
  <si>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</si>
  <si>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</si>
  <si>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</si>
  <si>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</si>
  <si>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</si>
  <si>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</si>
  <si>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</si>
  <si>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</si>
  <si>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</si>
  <si>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</si>
  <si>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</si>
  <si>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</si>
  <si>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</si>
  <si>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</si>
  <si>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</si>
  <si>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</si>
  <si>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</si>
  <si>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</si>
  <si>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</si>
  <si>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</si>
  <si>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</si>
  <si>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</si>
  <si>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</si>
  <si>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</si>
  <si>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</si>
  <si>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</si>
  <si>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</si>
  <si>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</si>
  <si>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</si>
  <si>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</si>
  <si>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</si>
  <si>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</si>
  <si>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</si>
  <si>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</si>
  <si>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</si>
  <si>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</si>
  <si>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</si>
  <si>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</si>
  <si>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</si>
  <si>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</si>
  <si>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</si>
  <si>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</si>
  <si>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</si>
  <si>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</si>
  <si>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</si>
  <si>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</si>
  <si>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</si>
  <si>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</si>
  <si>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</si>
  <si>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</si>
  <si>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</si>
  <si>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</si>
  <si>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</si>
  <si>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</si>
  <si>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</si>
  <si>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</si>
  <si>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</si>
  <si>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</si>
  <si>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</si>
  <si>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</si>
  <si>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</si>
  <si>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</si>
  <si>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</si>
  <si>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</si>
  <si>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</si>
  <si>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</si>
  <si>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</si>
  <si>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</si>
  <si>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</si>
  <si>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</si>
  <si>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</si>
  <si>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</si>
  <si>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</si>
  <si>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</si>
  <si>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</si>
  <si>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</si>
  <si>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</si>
  <si>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</si>
  <si>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</si>
  <si>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</si>
  <si>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</si>
  <si>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</si>
  <si>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</si>
  <si>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</si>
  <si>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</si>
  <si>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</si>
  <si>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</si>
  <si>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</si>
  <si>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</si>
  <si>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</si>
  <si>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</si>
  <si>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</si>
  <si>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</si>
  <si>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</si>
  <si>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</si>
  <si>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</si>
  <si>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</si>
  <si>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</si>
  <si>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</si>
  <si>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</si>
  <si>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</si>
  <si>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</si>
  <si>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</si>
  <si>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</si>
  <si>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</si>
  <si>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</si>
  <si>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</si>
  <si>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</si>
  <si>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</si>
  <si>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</si>
  <si>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</si>
  <si>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</si>
  <si>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</si>
  <si>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</si>
  <si>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</si>
  <si>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</si>
  <si>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</si>
  <si>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</si>
  <si>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</si>
  <si>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</si>
  <si>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</si>
  <si>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</si>
  <si>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</si>
  <si>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</si>
  <si>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</si>
  <si>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</si>
  <si>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</si>
  <si>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</si>
  <si>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</si>
  <si>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</si>
  <si>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</si>
  <si>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</si>
  <si>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</si>
  <si>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</si>
  <si>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</si>
  <si>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</si>
  <si>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</si>
  <si>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</si>
  <si>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</si>
  <si>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</si>
  <si>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</si>
  <si>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</si>
  <si>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</si>
  <si>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</si>
  <si>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</si>
  <si>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</si>
  <si>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</si>
  <si>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</si>
  <si>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</si>
  <si>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</si>
  <si>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</si>
  <si>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</si>
  <si>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</si>
  <si>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</si>
  <si>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</si>
  <si>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</si>
  <si>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</si>
  <si>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</si>
  <si>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</si>
  <si>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</si>
  <si>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</si>
  <si>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</si>
  <si>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</si>
  <si>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</si>
  <si>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</si>
  <si>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</si>
  <si>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</si>
  <si>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</si>
  <si>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</si>
  <si>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</si>
  <si>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</si>
  <si>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</si>
  <si>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</si>
  <si>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</si>
  <si>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</si>
  <si>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</si>
  <si>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</si>
  <si>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</si>
  <si>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</si>
  <si>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</si>
  <si>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</si>
  <si>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</si>
  <si>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</si>
  <si>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</si>
  <si>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</si>
  <si>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</si>
  <si>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</si>
  <si>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</si>
  <si>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</si>
  <si>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</si>
  <si>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</si>
  <si>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</si>
  <si>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</si>
  <si>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</si>
  <si>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</si>
  <si>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</si>
  <si>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</si>
  <si>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</si>
  <si>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</si>
  <si>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</si>
  <si>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</si>
  <si>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</si>
  <si>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</si>
  <si>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</si>
  <si>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</si>
  <si>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</si>
  <si>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</si>
  <si>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</si>
  <si>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</si>
  <si>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</si>
  <si>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</si>
  <si>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</si>
  <si>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</si>
  <si>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</si>
  <si>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</si>
  <si>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</si>
  <si>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</si>
  <si>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</si>
  <si>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</si>
  <si>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</si>
  <si>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</si>
  <si>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</si>
  <si>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</si>
  <si>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</si>
  <si>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</si>
  <si>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</si>
  <si>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</si>
  <si>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</si>
  <si>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</si>
  <si>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</si>
  <si>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</si>
  <si>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</si>
  <si>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</si>
  <si>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</si>
  <si>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</si>
  <si>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</si>
  <si>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</si>
  <si>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</si>
  <si>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</si>
  <si>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</si>
  <si>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</si>
  <si>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</si>
  <si>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</si>
  <si>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</si>
  <si>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</si>
  <si>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</si>
  <si>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</si>
  <si>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</si>
  <si>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</si>
  <si>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</si>
  <si>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</si>
  <si>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</si>
  <si>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</si>
  <si>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</si>
  <si>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</si>
  <si>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</si>
  <si>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</si>
  <si>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</si>
  <si>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</si>
  <si>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</si>
  <si>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</si>
  <si>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</si>
  <si>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</si>
  <si>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</si>
  <si>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</si>
  <si>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</si>
  <si>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</si>
  <si>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</si>
  <si>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</si>
  <si>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</si>
  <si>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</si>
  <si>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</si>
  <si>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</si>
  <si>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</si>
  <si>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</si>
  <si>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</si>
  <si>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</si>
  <si>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</si>
  <si>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</si>
  <si>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</si>
  <si>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</si>
  <si>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</si>
  <si>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</si>
  <si>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</si>
  <si>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</si>
  <si>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</si>
  <si>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</si>
  <si>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</si>
  <si>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</si>
  <si>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</si>
  <si>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</si>
  <si>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</si>
  <si>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t>
  </si>
  <si>
    <t xml:space="preserve">NOM_PRELEV_DETERM</t>
  </si>
  <si>
    <t xml:space="preserve">AQUASCOP BIOLOGIE site de Monptellier</t>
  </si>
  <si>
    <t xml:space="preserve">LB_STATION</t>
  </si>
  <si>
    <t xml:space="preserve">L'OSSE A MONTESQUIOU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</si>
  <si>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</si>
  <si>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</si>
  <si>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</si>
  <si>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</si>
  <si>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</si>
  <si>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</si>
  <si>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</si>
  <si>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</si>
  <si>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</si>
  <si>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</si>
  <si>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</si>
  <si>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</si>
  <si>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</si>
  <si>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</si>
  <si>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</si>
  <si>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</si>
  <si>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</si>
  <si>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</si>
  <si>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</si>
  <si>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</si>
  <si>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</si>
  <si>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</si>
  <si>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</si>
  <si>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</si>
  <si>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</si>
  <si>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</si>
  <si>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</si>
  <si>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</si>
  <si>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</si>
  <si>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</si>
  <si>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</si>
  <si>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</si>
  <si>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</si>
  <si>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</si>
  <si>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</si>
  <si>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</si>
  <si>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</si>
  <si>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</si>
  <si>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</si>
  <si>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</si>
  <si>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</si>
  <si>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</si>
  <si>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</si>
  <si>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</si>
  <si>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</si>
  <si>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</si>
  <si>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</si>
  <si>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</si>
  <si>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</si>
  <si>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</si>
  <si>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</si>
  <si>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</si>
  <si>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</si>
  <si>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</si>
  <si>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</si>
  <si>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</si>
  <si>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</si>
  <si>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</si>
  <si>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</si>
  <si>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</si>
  <si>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</si>
  <si>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</si>
  <si>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</si>
  <si>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</si>
  <si>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</si>
  <si>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</si>
  <si>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</si>
  <si>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</si>
  <si>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</si>
  <si>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</si>
  <si>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</si>
  <si>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</si>
  <si>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</si>
  <si>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</si>
  <si>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</si>
  <si>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</si>
  <si>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</si>
  <si>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</si>
  <si>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</si>
  <si>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</si>
  <si>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</si>
  <si>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</si>
  <si>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 de nombreux taxons au dessus du niveau de l'eau non pris en compte : Oxyrhynchium, Pelia, Cyanobacterie.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</si>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</sst>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485131</v>
      </c>
      <c r="G10" s="25"/>
      <c r="H10" s="25"/>
    </row>
    <row r="11" customFormat="false" ht="15" hidden="false" customHeight="false" outlineLevel="0" collapsed="false">
      <c r="A11" s="26" t="s">
        <v>5183</v>
      </c>
      <c r="B11" s="30" t="n">
        <v>44404</v>
      </c>
      <c r="D11" s="26" t="s">
        <v>5184</v>
      </c>
      <c r="E11" s="29" t="n">
        <v>6282086</v>
      </c>
      <c r="G11" s="25"/>
      <c r="H11" s="25"/>
    </row>
    <row r="12" customFormat="false" ht="15" hidden="false" customHeight="false" outlineLevel="0" collapsed="false">
      <c r="A12" s="26" t="s">
        <v>5185</v>
      </c>
      <c r="B12" s="29" t="s">
        <v>5186</v>
      </c>
      <c r="D12" s="26" t="s">
        <v>5187</v>
      </c>
      <c r="E12" s="29" t="n">
        <v>485186</v>
      </c>
      <c r="G12" s="25"/>
      <c r="H12" s="25"/>
    </row>
    <row r="13" customFormat="false" ht="17.25" hidden="false" customHeight="true" outlineLevel="0" collapsed="false">
      <c r="A13" s="12"/>
      <c r="B13" s="31"/>
      <c r="D13" s="26" t="s">
        <v>5188</v>
      </c>
      <c r="E13" s="29" t="n">
        <v>6282171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485131</v>
      </c>
    </row>
    <row r="18" customFormat="false" ht="15" hidden="false" customHeight="false" outlineLevel="0" collapsed="false">
      <c r="A18" s="36"/>
      <c r="B18" s="37" t="s">
        <v>5196</v>
      </c>
      <c r="C18" s="38" t="n">
        <f aca="false">E11</f>
        <v>6282086</v>
      </c>
    </row>
    <row r="19" customFormat="false" ht="15" hidden="false" customHeight="false" outlineLevel="0" collapsed="false">
      <c r="A19" s="33" t="s">
        <v>5197</v>
      </c>
      <c r="B19" s="39" t="n">
        <v>148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3.9</v>
      </c>
      <c r="C37" s="50"/>
      <c r="D37" s="55" t="s">
        <v>5219</v>
      </c>
      <c r="E37" s="34"/>
    </row>
    <row r="38" s="56" customFormat="true" ht="15" hidden="false" customHeight="true" outlineLevel="0" collapsed="false">
      <c r="A38" s="54" t="s">
        <v>5220</v>
      </c>
      <c r="B38" s="34" t="n">
        <v>0.02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4</v>
      </c>
      <c r="C43" s="50"/>
      <c r="D43" s="19" t="s">
        <v>5225</v>
      </c>
      <c r="E43" s="61"/>
    </row>
    <row r="44" s="17" customFormat="true" ht="15" hidden="false" customHeight="false" outlineLevel="0" collapsed="false">
      <c r="A44" s="33" t="s">
        <v>5226</v>
      </c>
      <c r="B44" s="62" t="n">
        <v>4</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5</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3</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c r="F97" s="83" t="s">
        <v>5275</v>
      </c>
      <c r="G97" s="84"/>
      <c r="H97" s="85"/>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t="n">
        <v>0.01</v>
      </c>
      <c r="E98" s="82"/>
      <c r="F98" s="83" t="s">
        <v>5275</v>
      </c>
      <c r="G98" s="86"/>
      <c r="H98" s="87"/>
    </row>
    <row r="99" customFormat="false" ht="15" hidden="false" customHeight="false" outlineLevel="0" collapsed="false">
      <c r="A99" s="78"/>
      <c r="B99" s="79" t="e">
        <f aca="false">IF(A99="NEWCOD",IF(ISBLANK(G99),"renseigner le champ 'Nouveau taxon'",G99),VLOOKUP(A99,'Ref Taxo'!A:B,2,FALSE()))</f>
        <v>#N/A</v>
      </c>
      <c r="C99" s="80" t="e">
        <f aca="false">IF(A99="NEWCOD",IF(ISBLANK(H99),"NoCod",H99),VLOOKUP(A99,'Ref Taxo'!A:D,4,FALSE()))</f>
        <v>#N/A</v>
      </c>
      <c r="D99" s="81"/>
      <c r="E99" s="82"/>
      <c r="F99" s="83" t="s">
        <v>5275</v>
      </c>
      <c r="G99" s="86"/>
      <c r="H99" s="87"/>
    </row>
    <row r="100" customFormat="false" ht="15" hidden="false" customHeight="false" outlineLevel="0" collapsed="false">
      <c r="A100" s="78"/>
      <c r="B100" s="79" t="e">
        <f aca="false">IF(A100="NEWCOD",IF(ISBLANK(G100),"renseigner le champ 'Nouveau taxon'",G100),VLOOKUP(A100,'Ref Taxo'!A:B,2,FALSE()))</f>
        <v>#N/A</v>
      </c>
      <c r="C100" s="80" t="e">
        <f aca="false">IF(A100="NEWCOD",IF(ISBLANK(H100),"NoCod",H100),VLOOKUP(A100,'Ref Taxo'!A:D,4,FALSE()))</f>
        <v>#N/A</v>
      </c>
      <c r="D100" s="81"/>
      <c r="E100" s="82"/>
      <c r="F100" s="83" t="s">
        <v>5275</v>
      </c>
      <c r="G100" s="86"/>
      <c r="H100" s="87"/>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3" t="s">
        <v>5275</v>
      </c>
      <c r="G101" s="86"/>
      <c r="H101" s="87"/>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5275</v>
      </c>
      <c r="G102" s="86"/>
      <c r="H102" s="87"/>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