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5600" sheetId="2" r:id="rId2"/>
    <sheet name="Mises à jour" sheetId="3" r:id="rId3"/>
  </sheets>
  <definedNames/>
  <calcPr calcId="162913"/>
</workbook>
</file>

<file path=xl/sharedStrings.xml><?xml version="1.0" encoding="utf-8"?>
<sst xmlns="http://schemas.openxmlformats.org/spreadsheetml/2006/main" count="6485" uniqueCount="5304">
  <si>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</si>
  <si>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</si>
  <si>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</si>
  <si>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</si>
  <si>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</si>
  <si>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</si>
  <si>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</si>
  <si>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</si>
  <si>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</si>
  <si>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</si>
  <si>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</si>
  <si>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</si>
  <si>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</si>
  <si>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</si>
  <si>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</si>
  <si>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</si>
  <si>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</si>
  <si>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</si>
  <si>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</si>
  <si>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</si>
  <si>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</si>
  <si>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</si>
  <si>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</si>
  <si>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</si>
  <si>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</si>
  <si>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</si>
  <si>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</si>
  <si>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</si>
  <si>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</si>
  <si>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</si>
  <si>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</si>
  <si>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</si>
  <si>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</si>
  <si>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</si>
  <si>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</si>
  <si>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</si>
  <si>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</si>
  <si>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</si>
  <si>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</si>
  <si>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</si>
  <si>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</si>
  <si>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</si>
  <si>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</si>
  <si>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</si>
  <si>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</si>
  <si>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</si>
  <si>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</si>
  <si>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</si>
  <si>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</si>
  <si>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</si>
  <si>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</si>
  <si>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</si>
  <si>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</si>
  <si>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</si>
  <si>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</si>
  <si>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</si>
  <si>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</si>
  <si>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</si>
  <si>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</si>
  <si>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</si>
  <si>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</si>
  <si>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</si>
  <si>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</si>
  <si>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</si>
  <si>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</si>
  <si>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</si>
  <si>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</si>
  <si>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</si>
  <si>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</si>
  <si>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</si>
  <si>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</si>
  <si>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</si>
  <si>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</si>
  <si>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</si>
  <si>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</si>
  <si>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</si>
  <si>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</si>
  <si>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</si>
  <si>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</si>
  <si>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</si>
  <si>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</si>
  <si>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</si>
  <si>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</si>
  <si>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</si>
  <si>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</si>
  <si>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</si>
  <si>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</si>
  <si>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</si>
  <si>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</si>
  <si>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</si>
  <si>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</si>
  <si>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</si>
  <si>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</si>
  <si>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</si>
  <si>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</si>
  <si>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</si>
  <si>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</si>
  <si>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</si>
  <si>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</si>
  <si>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</si>
  <si>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</si>
  <si>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</si>
  <si>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</si>
  <si>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</si>
  <si>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</si>
  <si>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</si>
  <si>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</si>
  <si>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</si>
  <si>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</si>
  <si>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</si>
  <si>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</si>
  <si>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</si>
  <si>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</si>
  <si>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</si>
  <si>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</si>
  <si>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</si>
  <si>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</si>
  <si>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</si>
  <si>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</si>
  <si>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</si>
  <si>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</si>
  <si>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</si>
  <si>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</si>
  <si>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</si>
  <si>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</si>
  <si>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</si>
  <si>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</si>
  <si>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</si>
  <si>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</si>
  <si>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</si>
  <si>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</si>
  <si>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</si>
  <si>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</si>
  <si>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</si>
  <si>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</si>
  <si>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</si>
  <si>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</si>
  <si>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</si>
  <si>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</si>
  <si>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</si>
  <si>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</si>
  <si>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</si>
  <si>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</si>
  <si>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</si>
  <si>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</si>
  <si>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</si>
  <si>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</si>
  <si>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</si>
  <si>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</si>
  <si>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</si>
  <si>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</si>
  <si>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</si>
  <si>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</si>
  <si>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</si>
  <si>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</si>
  <si>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</si>
  <si>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</si>
  <si>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</si>
  <si>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</si>
  <si>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</si>
  <si>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</si>
  <si>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</si>
  <si>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</si>
  <si>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</si>
  <si>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</si>
  <si>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</si>
  <si>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</si>
  <si>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</si>
  <si>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</si>
  <si>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</si>
  <si>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</si>
  <si>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</si>
  <si>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</si>
  <si>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</si>
  <si>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</si>
  <si>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</si>
  <si>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</si>
  <si>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</si>
  <si>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</si>
  <si>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</si>
  <si>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</si>
  <si>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</si>
  <si>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</si>
  <si>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</si>
  <si>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</si>
  <si>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</si>
  <si>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</si>
  <si>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</si>
  <si>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</si>
  <si>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</si>
  <si>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</si>
  <si>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</si>
  <si>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</si>
  <si>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</si>
  <si>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</si>
  <si>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</si>
  <si>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</si>
  <si>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</si>
  <si>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</si>
  <si>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</si>
  <si>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</si>
  <si>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</si>
  <si>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</si>
  <si>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</si>
  <si>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</si>
  <si>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</si>
  <si>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</si>
  <si>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</si>
  <si>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</si>
  <si>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</si>
  <si>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</si>
  <si>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</si>
  <si>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</si>
  <si>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</si>
  <si>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</si>
  <si>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</si>
  <si>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</si>
  <si>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</si>
  <si>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</si>
  <si>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</si>
  <si>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</si>
  <si>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</si>
  <si>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</si>
  <si>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</si>
  <si>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</si>
  <si>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</si>
  <si>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</si>
  <si>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</si>
  <si>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</si>
  <si>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</si>
  <si>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</si>
  <si>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</si>
  <si>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</si>
  <si>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</si>
  <si>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</si>
  <si>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</si>
  <si>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</si>
  <si>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</si>
  <si>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</si>
  <si>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</si>
  <si>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</si>
  <si>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</si>
  <si>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</si>
  <si>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</si>
  <si>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</si>
  <si>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</si>
  <si>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</si>
  <si>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</si>
  <si>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</si>
  <si>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</si>
  <si>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</si>
  <si>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</si>
  <si>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</si>
  <si>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</si>
  <si>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</si>
  <si>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</si>
  <si>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</si>
  <si>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</si>
  <si>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</si>
  <si>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</si>
  <si>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</si>
  <si>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</si>
  <si>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</si>
  <si>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</si>
  <si>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</si>
  <si>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</si>
  <si>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</si>
  <si>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</si>
  <si>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</si>
  <si>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</si>
  <si>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</si>
  <si>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</si>
  <si>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</si>
  <si>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</si>
  <si>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</si>
  <si>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</si>
  <si>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</si>
  <si>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</si>
  <si>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</si>
  <si>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</si>
  <si>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</si>
  <si>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</si>
  <si>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</si>
  <si>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</si>
  <si>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</si>
  <si>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</si>
  <si>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</si>
  <si>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</si>
  <si>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</si>
  <si>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</si>
  <si>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</si>
  <si>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</si>
  <si>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</si>
  <si>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</si>
  <si>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</si>
  <si>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</si>
  <si>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</si>
  <si>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</si>
  <si>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</si>
  <si>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</si>
  <si>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</si>
  <si>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</si>
  <si>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</si>
  <si>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</si>
  <si>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</si>
  <si>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</si>
  <si>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</si>
  <si>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</si>
  <si>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</si>
  <si>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</si>
  <si>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</si>
  <si>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</si>
  <si>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</si>
  <si>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</si>
  <si>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</si>
  <si>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</si>
  <si>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</si>
  <si>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</si>
  <si>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</si>
  <si>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</si>
  <si>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</si>
  <si>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</si>
  <si>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</si>
  <si>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</si>
  <si>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</si>
  <si>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</si>
  <si>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</si>
  <si>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</si>
  <si>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</si>
  <si>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</si>
  <si>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</si>
  <si>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</si>
  <si>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</si>
  <si>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</si>
  <si>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</si>
  <si>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</si>
  <si>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</si>
  <si>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</si>
  <si>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</si>
  <si>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</si>
  <si>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</si>
  <si>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</si>
  <si>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</si>
  <si>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</si>
  <si>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</si>
  <si>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</si>
  <si>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</si>
  <si>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</si>
  <si>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</si>
  <si>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</si>
  <si>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</si>
  <si>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</si>
  <si>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</si>
  <si>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</si>
  <si>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</si>
  <si>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</si>
  <si>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</si>
  <si>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</si>
  <si>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</si>
  <si>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</si>
  <si>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</si>
  <si>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</si>
  <si>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</si>
  <si>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</si>
  <si>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</si>
  <si>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</si>
  <si>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</si>
  <si>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</si>
  <si>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</si>
  <si>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</si>
  <si>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</si>
  <si>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</si>
  <si>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</si>
  <si>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</si>
  <si>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</si>
  <si>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</si>
  <si>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</si>
  <si>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</si>
  <si>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</si>
  <si>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</si>
  <si>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</si>
  <si>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</si>
  <si>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</si>
  <si>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</si>
  <si>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</si>
  <si>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</si>
  <si>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</si>
  <si>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</si>
  <si>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</si>
  <si>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</si>
  <si>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</si>
  <si>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</si>
  <si>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</si>
  <si>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</si>
  <si>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</si>
  <si>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</si>
  <si>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</si>
  <si>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</si>
  <si>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</si>
  <si>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</si>
  <si>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</si>
  <si>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</si>
  <si>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</si>
  <si>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</si>
  <si>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</si>
  <si>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</si>
  <si>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</si>
  <si>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</si>
  <si>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</si>
  <si>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</si>
  <si>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</si>
  <si>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</si>
  <si>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</si>
  <si>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</si>
  <si>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</si>
  <si>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</si>
  <si>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</si>
  <si>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</si>
  <si>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</si>
  <si>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</si>
  <si>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</si>
  <si>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</si>
  <si>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</si>
  <si>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</si>
  <si>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</si>
  <si>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</si>
  <si>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</si>
  <si>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</si>
  <si>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</si>
  <si>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</si>
  <si>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</si>
  <si>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</si>
  <si>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</si>
  <si>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</si>
  <si>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</si>
  <si>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</si>
  <si>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</si>
  <si>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</si>
  <si>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</si>
  <si>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</si>
  <si>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</si>
  <si>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</si>
  <si>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</si>
  <si>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</si>
  <si>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</si>
  <si>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</si>
  <si>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</si>
  <si>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</si>
  <si>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</si>
  <si>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</si>
  <si>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</si>
  <si>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</si>
  <si>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</si>
  <si>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</si>
  <si>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</si>
  <si>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</si>
  <si>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</si>
  <si>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</si>
  <si>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</si>
  <si>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</si>
  <si>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</si>
  <si>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</si>
  <si>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</si>
  <si>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</si>
  <si>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</si>
  <si>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</si>
  <si>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</si>
  <si>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</si>
  <si>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</si>
  <si>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</si>
  <si>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</si>
  <si>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</si>
  <si>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</si>
  <si>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</si>
  <si>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</si>
  <si>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</si>
  <si>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</si>
  <si>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</si>
  <si>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</si>
  <si>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</si>
  <si>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</si>
  <si>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</si>
  <si>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</si>
  <si>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</si>
  <si>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</si>
  <si>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</si>
  <si>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</si>
  <si>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</si>
  <si>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</si>
  <si>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</si>
  <si>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</si>
  <si>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</si>
  <si>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</si>
  <si>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</si>
  <si>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</si>
  <si>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</si>
  <si>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</si>
  <si>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</si>
  <si>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</si>
  <si>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</si>
  <si>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</si>
  <si>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</si>
  <si>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</si>
  <si>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</si>
  <si>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</si>
  <si>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</si>
  <si>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</si>
  <si>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</si>
  <si>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</si>
  <si>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</si>
  <si>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</si>
  <si>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</si>
  <si>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</si>
  <si>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</si>
  <si>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</si>
  <si>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</si>
  <si>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</si>
  <si>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</si>
  <si>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</si>
  <si>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</si>
  <si>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</si>
  <si>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</si>
  <si>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</si>
  <si>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</si>
  <si>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</si>
  <si>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</si>
  <si>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</si>
  <si>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</si>
  <si>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</si>
  <si>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</si>
  <si>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</si>
  <si>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</si>
  <si>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</si>
  <si>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</si>
  <si>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</si>
  <si>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</si>
  <si>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</si>
  <si>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</si>
  <si>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</si>
  <si>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</si>
  <si>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</si>
  <si>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</si>
  <si>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</si>
  <si>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</si>
  <si>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</si>
  <si>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</si>
  <si>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</si>
  <si>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</si>
  <si>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</si>
  <si>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</si>
  <si>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</si>
  <si>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</si>
  <si>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</si>
  <si>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</si>
  <si>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</si>
  <si>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</si>
  <si>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</si>
  <si>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</si>
  <si>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</si>
  <si>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</si>
  <si>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</si>
  <si>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</si>
  <si>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</si>
  <si>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</si>
  <si>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</si>
  <si>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</si>
  <si>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</si>
  <si>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</si>
  <si>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</si>
  <si>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</si>
  <si>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</si>
  <si>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</si>
  <si>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</si>
  <si>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</si>
  <si>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</si>
  <si>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</si>
  <si>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</si>
  <si>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</si>
  <si>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</si>
  <si>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</si>
  <si>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</si>
  <si>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</si>
  <si>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</si>
  <si>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</si>
  <si>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</si>
  <si>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</si>
  <si>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</si>
  <si>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</si>
  <si>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</si>
  <si>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</si>
  <si>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</si>
  <si>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</si>
  <si>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</si>
  <si>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</si>
  <si>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</si>
  <si>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</si>
  <si>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</si>
  <si>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</si>
  <si>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</si>
  <si>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</si>
  <si>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</si>
  <si>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</si>
  <si>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</si>
  <si>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</si>
  <si>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</si>
  <si>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</si>
  <si>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</si>
  <si>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</si>
  <si>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</si>
  <si>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</si>
  <si>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</si>
  <si>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</si>
  <si>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</si>
  <si>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</si>
  <si>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</si>
  <si>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</si>
  <si>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</si>
  <si>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</si>
  <si>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</si>
  <si>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</si>
  <si>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</si>
  <si>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</si>
  <si>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</si>
  <si>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</si>
  <si>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</si>
  <si>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</si>
  <si>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</si>
  <si>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</si>
  <si>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</si>
  <si>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</si>
  <si>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</si>
  <si>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</si>
  <si>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</si>
  <si>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</si>
  <si>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</si>
  <si>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</si>
  <si>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</si>
  <si>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</si>
  <si>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</si>
  <si>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</si>
  <si>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</si>
  <si>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</si>
  <si>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</si>
  <si>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</si>
  <si>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</si>
  <si>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</si>
  <si>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</si>
  <si>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</si>
  <si>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</si>
  <si>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</si>
  <si>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</si>
  <si>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</si>
  <si>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</si>
  <si>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</si>
  <si>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</si>
  <si>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</si>
  <si>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</si>
  <si>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</si>
  <si>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</si>
  <si>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</si>
  <si>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</si>
  <si>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</si>
  <si>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</si>
  <si>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</si>
  <si>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</si>
  <si>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</si>
  <si>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</si>
  <si>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</si>
  <si>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</si>
  <si>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</si>
  <si>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</si>
  <si>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</si>
  <si>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</si>
  <si>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</si>
  <si>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</si>
  <si>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</si>
  <si>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</si>
  <si>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</si>
  <si>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</si>
  <si>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</si>
  <si>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</si>
  <si>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</si>
  <si>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</si>
  <si>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</si>
  <si>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</si>
  <si>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</si>
  <si>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</si>
  <si>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</si>
  <si>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</si>
  <si>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</si>
  <si>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</si>
  <si>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</si>
  <si>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</si>
  <si>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</si>
  <si>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</si>
  <si>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</si>
  <si>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</si>
  <si>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</si>
  <si>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</si>
  <si>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</si>
  <si>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</si>
  <si>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</si>
  <si>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</si>
  <si>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</si>
  <si>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</si>
  <si>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</si>
  <si>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</si>
  <si>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</si>
  <si>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</si>
  <si>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</si>
  <si>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</si>
  <si>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</si>
  <si>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</si>
  <si>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</si>
  <si>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</si>
  <si>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</si>
  <si>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</si>
  <si>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</si>
  <si>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</si>
  <si>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</si>
  <si>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</si>
  <si>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</si>
  <si>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</si>
  <si>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</si>
  <si>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</si>
  <si>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</si>
  <si>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</si>
  <si>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</si>
  <si>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</si>
  <si>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</si>
  <si>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</si>
  <si>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</si>
  <si>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</si>
  <si>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</si>
  <si>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</si>
  <si>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</si>
  <si>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</si>
  <si>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</si>
  <si>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</si>
  <si>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</si>
  <si>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</si>
  <si>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</si>
  <si>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</si>
  <si>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</si>
  <si>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</si>
  <si>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</si>
  <si>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</si>
  <si>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</si>
  <si>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</si>
  <si>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</si>
  <si>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</si>
  <si>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</si>
  <si>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</si>
  <si>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</si>
  <si>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</si>
  <si>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</si>
  <si>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</si>
  <si>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</si>
  <si>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</si>
  <si>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</si>
  <si>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</si>
  <si>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</si>
  <si>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</si>
  <si>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</si>
  <si>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</si>
  <si>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</si>
  <si>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</si>
  <si>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</si>
  <si>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</si>
  <si>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</si>
  <si>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</si>
  <si>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</si>
  <si>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</si>
  <si>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</si>
  <si>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</si>
  <si>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</si>
  <si>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</si>
  <si>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</si>
  <si>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</si>
  <si>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</si>
  <si>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</si>
  <si>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</si>
  <si>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</si>
  <si>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</si>
  <si>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</si>
  <si>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</si>
  <si>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</si>
  <si>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</si>
  <si>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</si>
  <si>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</si>
  <si>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</si>
  <si>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</si>
  <si>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</si>
  <si>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</si>
  <si>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</si>
  <si>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</si>
  <si>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</si>
  <si>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</si>
  <si>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</si>
  <si>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</si>
  <si>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</si>
  <si>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</si>
  <si>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</si>
  <si>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</si>
  <si>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</si>
  <si>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</si>
  <si>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</si>
  <si>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</si>
  <si>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</si>
  <si>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</si>
  <si>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</si>
  <si>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</si>
  <si>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</si>
  <si>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</si>
  <si>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</si>
  <si>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</si>
  <si>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</si>
  <si>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</si>
  <si>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</si>
  <si>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</si>
  <si>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</si>
  <si>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</si>
  <si>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</si>
  <si>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</si>
  <si>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</si>
  <si>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</si>
  <si>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</si>
  <si>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</si>
  <si>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</si>
  <si>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</si>
  <si>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</si>
  <si>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</si>
  <si>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</si>
  <si>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</si>
  <si>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</si>
  <si>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</si>
  <si>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</si>
  <si>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</si>
  <si>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</si>
  <si>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</si>
  <si>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</si>
  <si>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</si>
  <si>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</si>
  <si>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</si>
  <si>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</si>
  <si>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</si>
  <si>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</si>
  <si>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</si>
  <si>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</si>
  <si>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</si>
  <si>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</si>
  <si>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</si>
  <si>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</si>
  <si>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</si>
  <si>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</si>
  <si>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</si>
  <si>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</si>
  <si>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</si>
  <si>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</si>
  <si>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</si>
  <si>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</si>
  <si>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</si>
  <si>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</si>
  <si>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</si>
  <si>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</si>
  <si>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</si>
  <si>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</si>
  <si>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</si>
  <si>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</si>
  <si>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</si>
  <si>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</si>
  <si>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</si>
  <si>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</si>
  <si>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</si>
  <si>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</si>
  <si>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</si>
  <si>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</si>
  <si>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</si>
  <si>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</si>
  <si>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</si>
  <si>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</si>
  <si>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</si>
  <si>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</si>
  <si>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</si>
  <si>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</si>
  <si>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</si>
  <si>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</si>
  <si>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</si>
  <si>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</si>
  <si>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</si>
  <si>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</si>
  <si>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</si>
  <si>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</si>
  <si>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</si>
  <si>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</si>
  <si>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</si>
  <si>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</si>
  <si>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</si>
  <si>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</si>
  <si>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</si>
  <si>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</si>
  <si>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</si>
  <si>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</si>
  <si>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</si>
  <si>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</si>
  <si>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</si>
  <si>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</si>
  <si>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</si>
  <si>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</si>
  <si>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</si>
  <si>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</si>
  <si>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</si>
  <si>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</si>
  <si>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</si>
  <si>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</si>
  <si>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</si>
  <si>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</si>
  <si>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</si>
  <si>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</si>
  <si>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</si>
  <si>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</si>
  <si>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</si>
  <si>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</si>
  <si>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</si>
  <si>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</si>
  <si>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</si>
  <si>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</si>
  <si>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</si>
  <si>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</si>
  <si>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</si>
  <si>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</si>
  <si>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</si>
  <si>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</si>
  <si>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</si>
  <si>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</si>
  <si>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</si>
  <si>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</si>
  <si>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</si>
  <si>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</si>
  <si>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</si>
  <si>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</si>
  <si>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</si>
  <si>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</si>
  <si>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</si>
  <si>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</si>
  <si>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</si>
  <si>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</si>
  <si>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</si>
  <si>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</si>
  <si>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</si>
  <si>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</si>
  <si>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</si>
  <si>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</si>
  <si>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</si>
  <si>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</si>
  <si>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</si>
  <si>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</si>
  <si>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</si>
  <si>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</si>
  <si>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</si>
  <si>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</si>
  <si>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</si>
  <si>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</si>
  <si>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</si>
  <si>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</si>
  <si>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</si>
  <si>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</si>
  <si>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</si>
  <si>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</si>
  <si>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</si>
  <si>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</si>
  <si>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</si>
  <si>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</si>
  <si>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</si>
  <si>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</si>
  <si>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</si>
  <si>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</si>
  <si>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</si>
  <si>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</si>
  <si>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</si>
  <si>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</si>
  <si>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</si>
  <si>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</si>
  <si>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</si>
  <si>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</si>
  <si>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</si>
  <si>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</si>
  <si>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</si>
  <si>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</si>
  <si>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</si>
  <si>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</si>
  <si>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</si>
  <si>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</si>
  <si>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</si>
  <si>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</si>
  <si>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</si>
  <si>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</si>
  <si>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</si>
  <si>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</si>
  <si>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</si>
  <si>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</si>
  <si>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</si>
  <si>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</si>
  <si>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</si>
  <si>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</si>
  <si>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</si>
  <si>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</si>
  <si>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</si>
  <si>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</si>
  <si>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</si>
  <si>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</si>
  <si>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</si>
  <si>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</si>
  <si>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</si>
  <si>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</si>
  <si>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</si>
  <si>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</si>
  <si>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</si>
  <si>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</si>
  <si>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</si>
  <si>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</si>
  <si>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</si>
  <si>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</si>
  <si>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</si>
  <si>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</si>
  <si>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</si>
  <si>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</si>
  <si>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</si>
  <si>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</si>
  <si>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</si>
  <si>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</si>
  <si>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</si>
  <si>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</si>
  <si>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</si>
  <si>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</si>
  <si>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</si>
  <si>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</si>
  <si>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</si>
  <si>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</si>
  <si>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</si>
  <si>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</si>
  <si>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</si>
  <si>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</si>
  <si>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</si>
  <si>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</si>
  <si>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</si>
  <si>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</si>
  <si>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</si>
  <si>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</si>
  <si>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</si>
  <si>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</si>
  <si>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</si>
  <si>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</si>
  <si>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</si>
  <si>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</si>
  <si>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</si>
  <si>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</si>
  <si>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</si>
  <si>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</si>
  <si>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</si>
  <si>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</si>
  <si>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</si>
  <si>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</si>
  <si>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</si>
  <si>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</si>
  <si>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</si>
  <si>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</si>
  <si>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</si>
  <si>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</si>
  <si>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</si>
  <si>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</si>
  <si>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</si>
  <si>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</si>
  <si>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</si>
  <si>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</si>
  <si>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</si>
  <si>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</si>
  <si>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</si>
  <si>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</si>
  <si>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</si>
  <si>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</si>
  <si>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</si>
  <si>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</si>
  <si>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</si>
  <si>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</si>
  <si>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</si>
  <si>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</si>
  <si>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</si>
  <si>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</si>
  <si>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</si>
  <si>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</si>
  <si>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</si>
  <si>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</si>
  <si>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</si>
  <si>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</si>
  <si>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</si>
  <si>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</si>
  <si>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</si>
  <si>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</si>
  <si>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</si>
  <si>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</si>
  <si>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</si>
  <si>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</si>
  <si>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</si>
  <si>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</si>
  <si>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</si>
  <si>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</si>
  <si>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</si>
  <si>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</si>
  <si>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</si>
  <si>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</si>
  <si>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</si>
  <si>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</si>
  <si>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</si>
  <si>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</si>
  <si>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</si>
  <si>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</si>
  <si>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</si>
  <si>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</si>
  <si>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</si>
  <si>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</si>
  <si>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</si>
  <si>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</si>
  <si>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</si>
  <si>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</si>
  <si>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</si>
  <si>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</si>
  <si>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</si>
  <si>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</si>
  <si>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</si>
  <si>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</si>
  <si>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</si>
  <si>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</si>
  <si>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</si>
  <si>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</si>
  <si>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</si>
  <si>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</si>
  <si>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</si>
  <si>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</si>
  <si>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</si>
  <si>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</si>
  <si>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</si>
  <si>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</si>
  <si>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</si>
  <si>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</si>
  <si>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</si>
  <si>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</si>
  <si>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</si>
  <si>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</si>
  <si>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</si>
  <si>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</si>
  <si>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</si>
  <si>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</si>
  <si>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</si>
  <si>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</si>
  <si>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</si>
  <si>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</si>
  <si>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</si>
  <si>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</si>
  <si>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</si>
  <si>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</si>
  <si>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</si>
  <si>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</si>
  <si>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</si>
  <si>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</si>
  <si>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</si>
  <si>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</si>
  <si>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</si>
  <si>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</si>
  <si>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</si>
  <si>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</si>
  <si>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</si>
  <si>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</si>
  <si>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</si>
  <si>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</si>
  <si>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</si>
  <si>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</si>
  <si>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</si>
  <si>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</si>
  <si>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</si>
  <si>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</si>
  <si>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</si>
  <si>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</si>
  <si>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</si>
  <si>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</si>
  <si>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</si>
  <si>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</si>
  <si>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</si>
  <si>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</si>
  <si>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</si>
  <si>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</si>
  <si>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</si>
  <si>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</si>
  <si>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</si>
  <si>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</si>
  <si>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</si>
  <si>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</si>
  <si>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</si>
  <si>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</si>
  <si>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</si>
  <si>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</si>
  <si>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</si>
  <si>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</si>
  <si>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</si>
  <si>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</si>
  <si>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</si>
  <si>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</si>
  <si>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</si>
  <si>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</si>
  <si>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</si>
  <si>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</si>
  <si>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</si>
  <si>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</si>
  <si>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</si>
  <si>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</si>
  <si>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</si>
  <si>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</si>
  <si>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</si>
  <si>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</si>
  <si>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</si>
  <si>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</si>
  <si>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</si>
  <si>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</si>
  <si>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</si>
  <si>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</si>
  <si>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</si>
  <si>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</si>
  <si>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</si>
  <si>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</si>
  <si>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</si>
  <si>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</si>
  <si>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</si>
  <si>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</si>
  <si>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</si>
  <si>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</si>
  <si>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</si>
  <si>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</si>
  <si>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</si>
  <si>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</si>
  <si>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</si>
  <si>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</si>
  <si>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</si>
  <si>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</si>
  <si>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</si>
  <si>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</si>
  <si>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</si>
  <si>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</si>
  <si>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</si>
  <si>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</si>
  <si>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</si>
  <si>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</si>
  <si>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</si>
  <si>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</si>
  <si>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</si>
  <si>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</si>
  <si>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</si>
  <si>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</si>
  <si>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</si>
  <si>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</si>
  <si>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</si>
  <si>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</si>
  <si>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</si>
  <si>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</si>
  <si>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</si>
  <si>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</si>
  <si>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</si>
  <si>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</si>
  <si>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</si>
  <si>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</si>
  <si>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</si>
  <si>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</si>
  <si>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</si>
  <si>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</si>
  <si>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</si>
  <si>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</si>
  <si>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</si>
  <si>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</si>
  <si>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</si>
  <si>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</si>
  <si>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</si>
  <si>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</si>
  <si>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</si>
  <si>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</si>
  <si>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</si>
  <si>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</si>
  <si>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</si>
  <si>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</si>
  <si>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</si>
  <si>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</si>
  <si>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</si>
  <si>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</si>
  <si>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</si>
  <si>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</si>
  <si>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</si>
  <si>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</si>
  <si>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</si>
  <si>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</si>
  <si>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</si>
  <si>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</si>
  <si>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</si>
  <si>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</si>
  <si>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</si>
  <si>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</si>
  <si>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</si>
  <si>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</si>
  <si>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</si>
  <si>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</si>
  <si>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</si>
  <si>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</si>
  <si>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</si>
  <si>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</si>
  <si>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</si>
  <si>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</si>
  <si>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</si>
  <si>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</si>
  <si>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</si>
  <si>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</si>
  <si>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</si>
  <si>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</si>
  <si>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</si>
  <si>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</si>
  <si>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</si>
  <si>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</si>
  <si>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</si>
  <si>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</si>
  <si>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</si>
  <si>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</si>
  <si>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</si>
  <si>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</si>
  <si>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</si>
  <si>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</si>
  <si>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</si>
  <si>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</si>
  <si>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</si>
  <si>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</si>
  <si>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</si>
  <si>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</si>
  <si>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</si>
  <si>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</si>
  <si>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</si>
  <si>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</si>
  <si>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</si>
  <si>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</si>
  <si>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</si>
  <si>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</si>
  <si>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</si>
  <si>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</si>
  <si>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</si>
  <si>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</si>
  <si>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</si>
  <si>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</si>
  <si>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</si>
  <si>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</si>
  <si>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</si>
  <si>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</si>
  <si>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</si>
  <si>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</si>
  <si>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</si>
  <si>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</si>
  <si>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</si>
  <si>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</si>
  <si>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</si>
  <si>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</si>
  <si>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</si>
  <si>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</si>
  <si>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</si>
  <si>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</si>
  <si>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</si>
  <si>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</si>
  <si>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</si>
  <si>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</si>
  <si>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</si>
  <si>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</si>
  <si>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</si>
  <si>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</si>
  <si>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</si>
  <si>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</si>
  <si>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</si>
  <si>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</si>
  <si>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</si>
  <si>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</si>
  <si>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</si>
  <si>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</si>
  <si>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</si>
  <si>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</si>
  <si>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</si>
  <si>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</si>
  <si>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</si>
  <si>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</si>
  <si>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</si>
  <si>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</si>
  <si>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</si>
  <si>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</si>
  <si>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</si>
  <si>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</si>
  <si>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</si>
  <si>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</si>
  <si>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</si>
  <si>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</si>
  <si>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</si>
  <si>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</si>
  <si>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</si>
  <si>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</si>
  <si>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</si>
  <si>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</si>
  <si>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</si>
  <si>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</si>
  <si>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</si>
  <si>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</si>
  <si>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</si>
  <si>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</si>
  <si>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</si>
  <si>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</si>
  <si>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</si>
  <si>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</si>
  <si>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</si>
  <si>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</si>
  <si>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</si>
  <si>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</si>
  <si>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</si>
  <si>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</si>
  <si>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</si>
  <si>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</si>
  <si>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</si>
  <si>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</si>
  <si>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</si>
  <si>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</si>
  <si>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</si>
  <si>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</si>
  <si>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</si>
  <si>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</si>
  <si>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</si>
  <si>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</si>
  <si>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</si>
  <si>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</si>
  <si>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</si>
  <si>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</si>
  <si>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</si>
  <si>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</si>
  <si>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</si>
  <si>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</si>
  <si>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</si>
  <si>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</si>
  <si>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</si>
  <si>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</si>
  <si>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</si>
  <si>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</si>
  <si>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</si>
  <si>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</si>
  <si>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</si>
  <si>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</si>
  <si>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</si>
  <si>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</si>
  <si>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</si>
  <si>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</si>
  <si>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</si>
  <si>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</si>
  <si>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</si>
  <si>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</si>
  <si>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</si>
  <si>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</si>
  <si>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</si>
  <si>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</si>
  <si>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</si>
  <si>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</si>
  <si>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</si>
  <si>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</si>
  <si>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</si>
  <si>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</si>
  <si>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</si>
  <si>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</si>
  <si>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</si>
  <si>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</si>
  <si>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</si>
  <si>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</si>
  <si>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</si>
  <si>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</si>
  <si>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</si>
  <si>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</si>
  <si>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</si>
  <si>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</si>
  <si>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</si>
  <si>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</si>
  <si>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</si>
  <si>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</si>
  <si>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</si>
  <si>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</si>
  <si>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</si>
  <si>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</si>
  <si>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</si>
  <si>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</si>
  <si>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</si>
  <si>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</si>
  <si>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</si>
  <si>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</si>
  <si>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</si>
  <si>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</si>
  <si>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</si>
  <si>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</si>
  <si>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</si>
  <si>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</si>
  <si>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</si>
  <si>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</si>
  <si>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</si>
  <si>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</si>
  <si>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</si>
  <si>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</si>
  <si>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</si>
  <si>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</si>
  <si>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</si>
  <si>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</si>
  <si>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</si>
  <si>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</si>
  <si>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</si>
  <si>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</si>
  <si>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</si>
  <si>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</si>
  <si>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</si>
  <si>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</si>
  <si>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</si>
  <si>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</si>
  <si>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</si>
  <si>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</si>
  <si>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</si>
  <si>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</si>
  <si>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</si>
  <si>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</si>
  <si>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</si>
  <si>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</si>
  <si>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</si>
  <si>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</si>
  <si>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</si>
  <si>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</si>
  <si>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</si>
  <si>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</si>
  <si>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</si>
  <si>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</si>
  <si>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</si>
  <si>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</si>
  <si>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</si>
  <si>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</si>
  <si>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</si>
  <si>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</si>
  <si>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</si>
  <si>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</si>
  <si>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</si>
  <si>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</si>
  <si>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</si>
  <si>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</si>
  <si>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</si>
  <si>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</si>
  <si>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</si>
  <si>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</si>
  <si>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</si>
  <si>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</si>
  <si>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</si>
  <si>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</si>
  <si>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</si>
  <si>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</si>
  <si>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</si>
  <si>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</si>
  <si>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</si>
  <si>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</si>
  <si>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</si>
  <si>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</si>
  <si>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</si>
  <si>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</si>
  <si>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</si>
  <si>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</si>
  <si>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</si>
  <si>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</si>
  <si>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</si>
  <si>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</si>
  <si>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</si>
  <si>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</si>
  <si>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</si>
  <si>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</si>
  <si>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</si>
  <si>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</si>
  <si>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</si>
  <si>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</si>
  <si>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</si>
  <si>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</si>
  <si>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</si>
  <si>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</si>
  <si>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</si>
  <si>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</si>
  <si>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</si>
  <si>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</si>
  <si>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</si>
  <si>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</si>
  <si>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</si>
  <si>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</si>
  <si>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</si>
  <si>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</si>
  <si>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</si>
  <si>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</si>
  <si>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</si>
  <si>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</si>
  <si>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</si>
  <si>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</si>
  <si>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</si>
  <si>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</si>
  <si>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</si>
  <si>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</si>
  <si>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</si>
  <si>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</si>
  <si>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</si>
  <si>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</si>
  <si>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</si>
  <si>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</si>
  <si>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</si>
  <si>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</si>
  <si>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</si>
  <si>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</si>
  <si>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</si>
  <si>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</si>
  <si>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</si>
  <si>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</si>
  <si>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</si>
  <si>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</si>
  <si>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</si>
  <si>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</si>
  <si>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</si>
  <si>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</si>
  <si>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</si>
  <si>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</si>
  <si>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</si>
  <si>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</si>
  <si>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</si>
  <si>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</si>
  <si>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</si>
  <si>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</si>
  <si>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</si>
  <si>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</si>
  <si>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</si>
  <si>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</si>
  <si>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</si>
  <si>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</si>
  <si>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</si>
  <si>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</si>
  <si>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</si>
  <si>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</si>
  <si>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</si>
  <si>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</si>
  <si>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</si>
  <si>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</si>
  <si>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</si>
  <si>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</si>
  <si>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</si>
  <si>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</si>
  <si>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</si>
  <si>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</si>
  <si>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</si>
  <si>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</si>
  <si>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</si>
  <si>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</si>
  <si>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</si>
  <si>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</si>
  <si>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</si>
  <si>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</si>
  <si>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</si>
  <si>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</si>
  <si>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</si>
  <si>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</si>
  <si>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</si>
  <si>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</si>
  <si>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</si>
  <si>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</si>
  <si>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</si>
  <si>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</si>
  <si>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</si>
  <si>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</si>
  <si>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</si>
  <si>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</si>
  <si>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</si>
  <si>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</si>
  <si>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</si>
  <si>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</si>
  <si>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</si>
  <si>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</si>
  <si>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</si>
  <si>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</si>
  <si>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</si>
  <si>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</si>
  <si>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</si>
  <si>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</si>
  <si>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</si>
  <si>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</si>
  <si>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</si>
  <si>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</si>
  <si>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</si>
  <si>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</si>
  <si>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</si>
  <si>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</si>
  <si>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</si>
  <si>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</si>
  <si>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</si>
  <si>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</si>
  <si>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</si>
  <si>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</si>
  <si>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</si>
  <si>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</si>
  <si>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</si>
  <si>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</si>
  <si>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</si>
  <si>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</si>
  <si>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</si>
  <si>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</si>
  <si>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</si>
  <si>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</si>
  <si>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</si>
  <si>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</si>
  <si>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</si>
  <si>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</si>
  <si>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</si>
  <si>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</si>
  <si>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</si>
  <si>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</si>
  <si>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</si>
  <si>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</si>
  <si>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</si>
  <si>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</si>
  <si>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</si>
  <si>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</si>
  <si>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</si>
  <si>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</si>
  <si>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</si>
  <si>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</si>
  <si>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</si>
  <si>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</si>
  <si>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</si>
  <si>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</si>
  <si>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</si>
  <si>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</si>
  <si>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</si>
  <si>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</si>
  <si>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</si>
  <si>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</si>
  <si>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</si>
  <si>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</si>
  <si>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</si>
  <si>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</si>
  <si>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</si>
  <si>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</si>
  <si>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</si>
  <si>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</si>
  <si>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</si>
  <si>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</si>
  <si>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</si>
  <si>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</si>
  <si>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</si>
  <si>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</si>
  <si>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</si>
  <si>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</si>
  <si>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</si>
  <si>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</si>
  <si>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</si>
  <si>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</si>
  <si>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</si>
  <si>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</si>
  <si>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</si>
  <si>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</si>
  <si>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</si>
  <si>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</si>
  <si>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</si>
  <si>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</si>
  <si>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</si>
  <si>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</si>
  <si>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</si>
  <si>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</si>
  <si>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</si>
  <si>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</si>
  <si>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</si>
  <si>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</si>
  <si>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</si>
  <si>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</si>
  <si>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</si>
  <si>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</si>
  <si>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</si>
  <si>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</si>
  <si>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</si>
  <si>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</si>
  <si>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</si>
  <si>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</si>
  <si>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</si>
  <si>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</si>
  <si>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</si>
  <si>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</si>
  <si>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</si>
  <si>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</si>
  <si>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</si>
  <si>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</si>
  <si>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</si>
  <si>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</si>
  <si>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</si>
  <si>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</si>
  <si>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</si>
  <si>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</si>
  <si>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</si>
  <si>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</si>
  <si>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</si>
  <si>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</si>
  <si>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</si>
  <si>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</si>
  <si>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</si>
  <si>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</si>
  <si>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</si>
  <si>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</si>
  <si>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</si>
  <si>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</si>
  <si>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</si>
  <si>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</si>
  <si>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</si>
  <si>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</si>
  <si>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</si>
  <si>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</si>
  <si>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</si>
  <si>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</si>
  <si>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</si>
  <si>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</si>
  <si>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</si>
  <si>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</si>
  <si>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</si>
  <si>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</si>
  <si>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</si>
  <si>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</si>
  <si>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</si>
  <si>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</si>
  <si>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</si>
  <si>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</si>
  <si>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</si>
  <si>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</si>
  <si>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</si>
  <si>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</si>
  <si>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</si>
  <si>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</si>
  <si>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</si>
  <si>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</si>
  <si>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</si>
  <si>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</si>
  <si>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</si>
  <si>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</si>
  <si>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</si>
  <si>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</si>
  <si>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</si>
  <si>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</si>
  <si>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</si>
  <si>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</si>
  <si>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</si>
  <si>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</si>
  <si>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</si>
  <si>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</si>
  <si>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</si>
  <si>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</si>
  <si>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</si>
  <si>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</si>
  <si>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</si>
  <si>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</si>
  <si>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</si>
  <si>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</si>
  <si>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</si>
  <si>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</si>
  <si>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</si>
  <si>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</si>
  <si>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</si>
  <si>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</si>
  <si>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</si>
  <si>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</si>
  <si>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</si>
  <si>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</si>
  <si>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</si>
  <si>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</si>
  <si>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</si>
  <si>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</si>
  <si>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</si>
  <si>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</si>
  <si>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</si>
  <si>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</si>
  <si>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</si>
  <si>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</si>
  <si>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</si>
  <si>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</si>
  <si>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</si>
  <si>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</si>
  <si>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</si>
  <si>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</si>
  <si>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</si>
  <si>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</si>
  <si>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</si>
  <si>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</si>
  <si>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</si>
  <si>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</si>
  <si>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</si>
  <si>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</si>
  <si>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</si>
  <si>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</si>
  <si>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</si>
  <si>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</si>
  <si>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</si>
  <si>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</si>
  <si>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</si>
  <si>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</si>
  <si>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</si>
  <si>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</si>
  <si>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</si>
  <si>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</si>
  <si>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</si>
  <si>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</si>
  <si>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</si>
  <si>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</si>
  <si>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</si>
  <si>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</si>
  <si>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</si>
  <si>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</si>
  <si>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</si>
  <si>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</si>
  <si>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</si>
  <si>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</si>
  <si>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</si>
  <si>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</si>
  <si>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</si>
  <si>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</si>
  <si>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</si>
  <si>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</si>
  <si>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</si>
  <si>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</si>
  <si>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</si>
  <si>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</si>
  <si>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</si>
  <si>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</si>
  <si>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</si>
  <si>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</si>
  <si>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</si>
  <si>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</si>
  <si>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</si>
  <si>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</si>
  <si>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</si>
  <si>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</si>
  <si>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</si>
  <si>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</si>
  <si>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</si>
  <si>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</si>
  <si>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</si>
  <si>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</si>
  <si>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</si>
  <si>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</si>
  <si>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</si>
  <si>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</si>
  <si>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</si>
  <si>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</si>
  <si>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</si>
  <si>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</si>
  <si>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</si>
  <si>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</si>
  <si>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</si>
  <si>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</si>
  <si>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</si>
  <si>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</si>
  <si>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</si>
  <si>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</si>
  <si>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</si>
  <si>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</si>
  <si>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</si>
  <si>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</si>
  <si>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</si>
  <si>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</si>
  <si>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</si>
  <si>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</si>
  <si>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</si>
  <si>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</si>
  <si>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</si>
  <si>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</si>
  <si>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</si>
  <si>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</si>
  <si>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</si>
  <si>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</si>
  <si>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</si>
  <si>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</si>
  <si>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</si>
  <si>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</si>
  <si>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</si>
  <si>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</si>
  <si>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</si>
  <si>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</si>
  <si>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</si>
  <si>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</si>
  <si>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</si>
  <si>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</si>
  <si>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</si>
  <si>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</si>
  <si>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</si>
  <si>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</si>
  <si>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</si>
  <si>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</si>
  <si>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</si>
  <si>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</si>
  <si>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</si>
  <si>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</si>
  <si>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</si>
  <si>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</si>
  <si>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</si>
  <si>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</si>
  <si>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</si>
  <si>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</si>
  <si>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</si>
  <si>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</si>
  <si>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</si>
  <si>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</si>
  <si>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</si>
  <si>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</si>
  <si>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</si>
  <si>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</si>
  <si>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</si>
  <si>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</si>
  <si>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</si>
  <si>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</si>
  <si>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</si>
  <si>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</si>
  <si>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</si>
  <si>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</si>
  <si>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</si>
  <si>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</si>
  <si>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</si>
  <si>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</si>
  <si>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</si>
  <si>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</si>
  <si>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</si>
  <si>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</si>
  <si>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</si>
  <si>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</si>
  <si>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</si>
  <si>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</si>
  <si>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</si>
  <si>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</si>
  <si>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</si>
  <si>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</si>
  <si>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</si>
  <si>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</si>
  <si>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</si>
  <si>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</si>
  <si>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</si>
  <si>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</si>
  <si>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</si>
  <si>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</si>
  <si>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</si>
  <si>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</si>
  <si>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</si>
  <si>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</si>
  <si>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</si>
  <si>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</si>
  <si>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</si>
  <si>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</si>
  <si>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</si>
  <si>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</si>
  <si>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</si>
  <si>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</si>
  <si>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</si>
  <si>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</si>
  <si>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</si>
  <si>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</si>
  <si>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</si>
  <si>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</si>
  <si>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</si>
  <si>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</si>
  <si>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</si>
  <si>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</si>
  <si>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</si>
  <si>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</si>
  <si>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</si>
  <si>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</si>
  <si>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</si>
  <si>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</si>
  <si>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</si>
  <si>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</si>
  <si>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</si>
  <si>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</si>
  <si>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</si>
  <si>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</si>
  <si>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</si>
  <si>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</si>
  <si>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</si>
  <si>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</si>
  <si>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</si>
  <si>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</si>
  <si>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</si>
  <si>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</si>
  <si>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</si>
  <si>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</si>
  <si>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</si>
  <si>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</si>
  <si>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</si>
  <si>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</si>
  <si>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</si>
  <si>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</si>
  <si>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</si>
  <si>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</si>
  <si>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</si>
  <si>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</si>
  <si>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</si>
  <si>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</si>
  <si>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</si>
  <si>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</si>
  <si>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</si>
  <si>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</si>
  <si>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</si>
  <si>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</si>
  <si>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</si>
  <si>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</si>
  <si>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</si>
  <si>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</si>
  <si>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</si>
  <si>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</si>
  <si>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</si>
  <si>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</si>
  <si>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</si>
  <si>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</si>
  <si>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</si>
  <si>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</si>
  <si>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</si>
  <si>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</si>
  <si>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</si>
  <si>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</si>
  <si>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</si>
  <si>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</si>
  <si>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</si>
  <si>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</si>
  <si>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</si>
  <si>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</si>
  <si>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</si>
  <si>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</si>
  <si>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</si>
  <si>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</si>
  <si>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</si>
  <si>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</si>
  <si>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</si>
  <si>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</si>
  <si>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</si>
  <si>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</si>
  <si>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</si>
  <si>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</si>
  <si>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</si>
  <si>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</si>
  <si>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</si>
  <si>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</si>
  <si>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</si>
  <si>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</si>
  <si>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</si>
  <si>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</si>
  <si>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</si>
  <si>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</si>
  <si>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</si>
  <si>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</si>
  <si>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</si>
  <si>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</si>
  <si>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</si>
  <si>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</si>
  <si>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</si>
  <si>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</si>
  <si>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</si>
  <si>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</si>
  <si>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</si>
  <si>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</si>
  <si>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</si>
  <si>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</si>
  <si>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</si>
  <si>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</si>
  <si>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</si>
  <si>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</si>
  <si>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</si>
  <si>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</si>
  <si>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</si>
  <si>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</si>
  <si>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</si>
  <si>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</si>
  <si>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</si>
  <si>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</si>
  <si>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</si>
  <si>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</si>
  <si>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</si>
  <si>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</si>
  <si>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</si>
  <si>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</si>
  <si>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</si>
  <si>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</si>
  <si>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</si>
  <si>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</si>
  <si>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</si>
  <si>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</si>
  <si>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</si>
  <si>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</si>
  <si>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</si>
  <si>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</si>
  <si>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</si>
  <si>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</si>
  <si>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</si>
  <si>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</si>
  <si>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</si>
  <si>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</si>
  <si>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</si>
  <si>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</si>
  <si>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</si>
  <si>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</si>
  <si>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</si>
  <si>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</si>
  <si>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</si>
  <si>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</si>
  <si>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</si>
  <si>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</si>
  <si>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</si>
  <si>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</si>
  <si>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</si>
  <si>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</si>
  <si>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</si>
  <si>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</si>
  <si>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</si>
  <si>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</si>
  <si>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</si>
  <si>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</si>
  <si>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</si>
  <si>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</si>
  <si>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</si>
  <si>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</si>
  <si>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</si>
  <si>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</si>
  <si>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</si>
  <si>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</si>
  <si>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</si>
  <si>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</si>
  <si>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</si>
  <si>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</si>
  <si>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</si>
  <si>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</si>
  <si>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</si>
  <si>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</si>
  <si>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</si>
  <si>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</si>
  <si>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</si>
  <si>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</si>
  <si>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</si>
  <si>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</si>
  <si>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</si>
  <si>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</si>
  <si>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</si>
  <si>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</si>
  <si>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</si>
  <si>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</si>
  <si>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</si>
  <si>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</si>
  <si>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</si>
  <si>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</si>
  <si>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</si>
  <si>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</si>
  <si>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</si>
  <si>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</si>
  <si>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</si>
  <si>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</si>
  <si>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</si>
  <si>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</si>
  <si>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</si>
  <si>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</si>
  <si>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</si>
  <si>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</si>
  <si>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</si>
  <si>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</si>
  <si>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</si>
  <si>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</si>
  <si>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</si>
  <si>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</si>
  <si>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</si>
  <si>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</si>
  <si>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</si>
  <si>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</si>
  <si>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</si>
  <si>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</si>
  <si>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</si>
  <si>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</si>
  <si>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</si>
  <si>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</si>
  <si>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</si>
  <si>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</si>
  <si>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</si>
  <si>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</si>
  <si>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</si>
  <si>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</si>
  <si>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</si>
  <si>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</si>
  <si>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</si>
  <si>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</si>
  <si>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</si>
  <si>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</si>
  <si>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</si>
  <si>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</si>
  <si>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</si>
  <si>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</si>
  <si>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</si>
  <si>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</si>
  <si>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</si>
  <si>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</si>
  <si>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</si>
  <si>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</si>
  <si>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</si>
  <si>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</si>
  <si>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</si>
  <si>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</si>
  <si>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</si>
  <si>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</si>
  <si>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</si>
  <si>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</si>
  <si>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</si>
  <si>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</si>
  <si>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</si>
  <si>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</si>
  <si>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</si>
  <si>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</si>
  <si>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</si>
  <si>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</si>
  <si>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</si>
  <si>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</si>
  <si>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</si>
  <si>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</si>
  <si>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</si>
  <si>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</si>
  <si>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</si>
  <si>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</si>
  <si>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</si>
  <si>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</si>
  <si>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</si>
  <si>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</si>
  <si>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</si>
  <si>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</si>
  <si>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</si>
  <si>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</si>
  <si>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</si>
  <si>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</si>
  <si>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</si>
  <si>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</si>
  <si>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</si>
  <si>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</si>
  <si>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</si>
  <si>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</si>
  <si>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</si>
  <si>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</si>
  <si>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</si>
  <si>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</si>
  <si>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</si>
  <si>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</si>
  <si>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</si>
  <si>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</si>
  <si>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</si>
  <si>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</si>
  <si>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</si>
  <si>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</si>
  <si>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</si>
  <si>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</si>
  <si>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</si>
  <si>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</si>
  <si>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</si>
  <si>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</si>
  <si>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</si>
  <si>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</si>
  <si>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</si>
  <si>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</si>
  <si>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</si>
  <si>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</si>
  <si>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</si>
  <si>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</si>
  <si>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</si>
  <si>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</si>
  <si>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</si>
  <si>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</si>
  <si>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</si>
  <si>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</si>
  <si>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</si>
  <si>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</si>
  <si>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</si>
  <si>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</si>
  <si>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</si>
  <si>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</si>
  <si>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</si>
  <si>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</si>
  <si>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</si>
  <si>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</si>
  <si>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</si>
  <si>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</si>
  <si>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</si>
  <si>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</si>
  <si>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</si>
  <si>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</si>
  <si>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</si>
  <si>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</si>
  <si>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</si>
  <si>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</si>
  <si>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</si>
  <si>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</si>
  <si>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</si>
  <si>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</si>
  <si>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</si>
  <si>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</si>
  <si>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</si>
  <si>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</si>
  <si>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</si>
  <si>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</si>
  <si>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</si>
  <si>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</si>
  <si>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</si>
  <si>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</si>
  <si>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</si>
  <si>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</si>
  <si>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</si>
  <si>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</si>
  <si>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</si>
  <si>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</si>
  <si>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</si>
  <si>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</si>
  <si>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</si>
  <si>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</si>
  <si>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</si>
  <si>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</si>
  <si>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</si>
  <si>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</si>
  <si>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</si>
  <si>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</si>
  <si>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</si>
  <si>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</si>
  <si>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</si>
  <si>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</si>
  <si>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</si>
  <si>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</si>
  <si>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</si>
  <si>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</si>
  <si>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</si>
  <si>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</si>
  <si>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</si>
  <si>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</si>
  <si>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</si>
  <si>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</si>
  <si>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</si>
  <si>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</si>
  <si>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</si>
  <si>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</si>
  <si>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</si>
  <si>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</si>
  <si>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</si>
  <si>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</si>
  <si>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</si>
  <si>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</si>
  <si>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</si>
  <si>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</si>
  <si>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</si>
  <si>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</si>
  <si>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</si>
  <si>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</si>
  <si>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</si>
  <si>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</si>
  <si>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</si>
  <si>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</si>
  <si>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</si>
  <si>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</si>
  <si>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</si>
  <si>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</si>
  <si>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</si>
  <si>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</si>
  <si>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</si>
  <si>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</si>
  <si>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</si>
  <si>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</si>
  <si>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</si>
  <si>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</si>
  <si>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</si>
  <si>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</si>
  <si>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</si>
  <si>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</si>
  <si>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</si>
  <si>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</si>
  <si>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</si>
  <si>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</si>
  <si>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</si>
  <si>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</si>
  <si>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</si>
  <si>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</si>
  <si>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</si>
  <si>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</si>
  <si>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</si>
  <si>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</si>
  <si>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</si>
  <si>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</si>
  <si>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</si>
  <si>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</si>
  <si>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</si>
  <si>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</si>
  <si>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</si>
  <si>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</si>
  <si>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</si>
  <si>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</si>
  <si>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</si>
  <si>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</si>
  <si>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</si>
  <si>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</si>
  <si>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</si>
  <si>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</si>
  <si>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</si>
  <si>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</si>
  <si>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</si>
  <si>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</si>
  <si>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</si>
  <si>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</si>
  <si>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</si>
  <si>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</si>
  <si>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</si>
  <si>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</si>
  <si>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</si>
  <si>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</si>
  <si>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</si>
  <si>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</si>
  <si>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</si>
  <si>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</si>
  <si>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</si>
  <si>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</si>
  <si>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</si>
  <si>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</si>
  <si>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</si>
  <si>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</si>
  <si>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</si>
  <si>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</si>
  <si>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</si>
  <si>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</si>
  <si>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</si>
  <si>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</si>
  <si>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</si>
  <si>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</si>
  <si>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</si>
  <si>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</si>
  <si>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</si>
  <si>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</si>
  <si>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</si>
  <si>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</si>
  <si>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</si>
  <si>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</si>
  <si>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</si>
  <si>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</si>
  <si>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</si>
  <si>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</si>
  <si>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</si>
  <si>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</si>
  <si>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</si>
  <si>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</si>
  <si>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</si>
  <si>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</si>
  <si>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</si>
  <si>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</si>
  <si>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</si>
  <si>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</si>
  <si>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</si>
  <si>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</si>
  <si>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</si>
  <si>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</si>
  <si>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</si>
  <si>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</si>
  <si>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</si>
  <si>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</si>
  <si>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</si>
  <si>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</si>
  <si>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</si>
  <si>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</si>
  <si>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</si>
  <si>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</si>
  <si>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</si>
  <si>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</si>
  <si>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</si>
  <si>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</si>
  <si>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</si>
  <si>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</si>
  <si>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</si>
  <si>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</si>
  <si>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</si>
  <si>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</si>
  <si>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</si>
  <si>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</si>
  <si>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</si>
  <si>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</si>
  <si>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</si>
  <si>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</si>
  <si>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</si>
  <si>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</si>
  <si>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</si>
  <si>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</si>
  <si>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</si>
  <si>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</si>
  <si>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</si>
  <si>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</si>
  <si>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</si>
  <si>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</si>
  <si>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</si>
  <si>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</si>
  <si>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</si>
  <si>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</si>
  <si>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</si>
  <si>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</si>
  <si>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</si>
  <si>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</si>
  <si>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</si>
  <si>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</si>
  <si>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</si>
  <si>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</si>
  <si>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</si>
  <si>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</si>
  <si>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</si>
  <si>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</si>
  <si>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</si>
  <si>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</si>
  <si>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</si>
  <si>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</si>
  <si>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</si>
  <si>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</si>
  <si>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</si>
  <si>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</si>
  <si>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</si>
  <si>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</si>
  <si>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</si>
  <si>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</si>
  <si>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</si>
  <si>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</si>
  <si>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</si>
  <si>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</si>
  <si>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</si>
  <si>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</si>
  <si>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</si>
  <si>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</si>
  <si>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</si>
  <si>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</si>
  <si>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</si>
  <si>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</si>
  <si>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</si>
  <si>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</si>
  <si>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</si>
  <si>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</si>
  <si>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</si>
  <si>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</si>
  <si>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</si>
  <si>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</si>
  <si>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</si>
  <si>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</si>
  <si>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</si>
  <si>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</si>
  <si>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</si>
  <si>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</si>
  <si>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</si>
  <si>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</si>
  <si>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</si>
  <si>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</si>
  <si>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</si>
  <si>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</si>
  <si>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</si>
  <si>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</si>
  <si>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</si>
  <si>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</si>
  <si>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</si>
  <si>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</si>
  <si>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</si>
  <si>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</si>
  <si>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</si>
  <si>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</si>
  <si>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</si>
  <si>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</si>
  <si>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</si>
  <si>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</si>
  <si>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</si>
  <si>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</si>
  <si>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</si>
  <si>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</si>
  <si>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</si>
  <si>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</si>
  <si>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</si>
  <si>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</si>
  <si>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</si>
  <si>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</si>
  <si>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</si>
  <si>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</si>
  <si>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</si>
  <si>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</si>
  <si>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</si>
  <si>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</si>
  <si>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</si>
  <si>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</si>
  <si>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</si>
  <si>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</si>
  <si>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</si>
  <si>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</si>
  <si>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</si>
  <si>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</si>
  <si>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</si>
  <si>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</si>
  <si>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</si>
  <si>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</si>
  <si>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</si>
  <si>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</si>
  <si>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</si>
  <si>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</si>
  <si>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</si>
  <si>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</si>
  <si>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</si>
  <si>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</si>
  <si>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</si>
  <si>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</si>
  <si>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</si>
  <si>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</si>
  <si>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</si>
  <si>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</si>
  <si>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</si>
  <si>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</si>
  <si>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</si>
  <si>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</si>
  <si>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</si>
  <si>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</si>
  <si>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</si>
  <si>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</si>
  <si>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</si>
  <si>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</si>
  <si>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</si>
  <si>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</si>
  <si>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</si>
  <si>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</si>
  <si>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</si>
  <si>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</si>
  <si>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</si>
  <si>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</si>
  <si>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</si>
  <si>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</si>
  <si>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</si>
  <si>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</si>
  <si>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</si>
  <si>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</si>
  <si>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</si>
  <si>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</si>
  <si>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</si>
  <si>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</si>
  <si>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</si>
  <si>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</si>
  <si>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</si>
  <si>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</si>
  <si>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</si>
  <si>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</si>
  <si>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</si>
  <si>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</si>
  <si>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</si>
  <si>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</si>
  <si>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</si>
  <si>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</si>
  <si>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</si>
  <si>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</si>
  <si>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</si>
  <si>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</si>
  <si>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</si>
  <si>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</si>
  <si>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</si>
  <si>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</si>
  <si>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</si>
  <si>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</si>
  <si>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</si>
  <si>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</si>
  <si>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</si>
  <si>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</si>
  <si>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</si>
  <si>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</si>
  <si>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</si>
  <si>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</si>
  <si>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</si>
  <si>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</si>
  <si>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</si>
  <si>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</si>
  <si>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</si>
  <si>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</si>
  <si>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</si>
  <si>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</si>
  <si>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</si>
  <si>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</si>
  <si>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</si>
  <si>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</si>
  <si>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</si>
  <si>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</si>
  <si>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</si>
  <si>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</si>
  <si>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</si>
  <si>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</si>
  <si>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</si>
  <si>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</si>
  <si>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</si>
  <si>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</si>
  <si>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</si>
  <si>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</si>
  <si>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</si>
  <si>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</si>
  <si>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</si>
  <si>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</si>
  <si>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</si>
  <si>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</si>
  <si>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</si>
  <si>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</si>
  <si>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</si>
  <si>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</si>
  <si>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</si>
  <si>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</si>
  <si>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</si>
  <si>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</si>
  <si>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</si>
  <si>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</si>
  <si>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</si>
  <si>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</si>
  <si>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</si>
  <si>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</si>
  <si>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</si>
  <si>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</si>
  <si>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</si>
  <si>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</si>
  <si>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</si>
  <si>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</si>
  <si>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</si>
  <si>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</si>
  <si>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</si>
  <si>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</si>
  <si>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</si>
  <si>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</si>
  <si>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</si>
  <si>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</si>
  <si>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</si>
  <si>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</si>
  <si>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</si>
  <si>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</si>
  <si>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</si>
  <si>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</si>
  <si>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</si>
  <si>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</si>
  <si>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</si>
  <si>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</si>
  <si>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</si>
  <si>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</si>
  <si>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</si>
  <si>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</si>
  <si>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</si>
  <si>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</si>
  <si>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</si>
  <si>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</si>
  <si>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</si>
  <si>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</si>
  <si>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</si>
  <si>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</si>
  <si>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</si>
  <si>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</si>
  <si>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</si>
  <si>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</si>
  <si>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</si>
  <si>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</si>
  <si>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</si>
  <si>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</si>
  <si>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</si>
  <si>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</si>
  <si>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</si>
  <si>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</si>
  <si>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</si>
  <si>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</si>
  <si>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</si>
  <si>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</si>
  <si>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</si>
  <si>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</si>
  <si>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</si>
  <si>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</si>
  <si>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</si>
  <si>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</si>
  <si>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</si>
  <si>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</si>
  <si>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</si>
  <si>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</si>
  <si>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</si>
  <si>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</si>
  <si>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</si>
  <si>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</si>
  <si>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</si>
  <si>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</si>
  <si>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</si>
  <si>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</si>
  <si>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</si>
  <si>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</si>
  <si>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</si>
  <si>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</si>
  <si>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</si>
  <si>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</si>
  <si>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</si>
  <si>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</si>
  <si>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</si>
  <si>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</si>
  <si>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</si>
  <si>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</si>
  <si>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</si>
  <si>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</si>
  <si>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</si>
  <si>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</si>
  <si>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</si>
  <si>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</si>
  <si>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</si>
  <si>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</si>
  <si>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</si>
  <si>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</si>
  <si>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</si>
  <si>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</si>
  <si>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</si>
  <si>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</si>
  <si>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</si>
  <si>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</si>
  <si>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</si>
  <si>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</si>
  <si>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</si>
  <si>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</si>
  <si>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</si>
  <si>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</si>
  <si>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</si>
  <si>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</si>
  <si>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</si>
  <si>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</si>
  <si>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</si>
  <si>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</si>
  <si>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</si>
  <si>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</si>
  <si>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</si>
  <si>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</si>
  <si>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</si>
  <si>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</si>
  <si>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</si>
  <si>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</si>
  <si>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</si>
  <si>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</si>
  <si>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</si>
  <si>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</si>
  <si>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</si>
  <si>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</si>
  <si>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</si>
  <si>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</si>
  <si>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</si>
  <si>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</si>
  <si>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</si>
  <si>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</si>
  <si>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</si>
  <si>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</si>
  <si>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</si>
  <si>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</si>
  <si>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</si>
  <si>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</si>
  <si>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</si>
  <si>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</si>
  <si>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</si>
  <si>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</si>
  <si>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</si>
  <si>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</si>
  <si>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</si>
  <si>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</si>
  <si>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</si>
  <si>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</si>
  <si>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</si>
  <si>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</si>
  <si>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</si>
  <si>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</si>
  <si>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</si>
  <si>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</si>
  <si>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</si>
  <si>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</si>
  <si>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</si>
  <si>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</si>
  <si>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</si>
  <si>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</si>
  <si>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</si>
  <si>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</si>
  <si>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</si>
  <si>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</si>
  <si>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</si>
  <si>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</si>
  <si>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</si>
  <si>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</si>
  <si>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</si>
  <si>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</si>
  <si>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</si>
  <si>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</si>
  <si>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</si>
  <si>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</si>
  <si>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</si>
  <si>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</si>
  <si>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</si>
  <si>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</si>
  <si>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</si>
  <si>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</si>
  <si>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</si>
  <si>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</si>
  <si>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</si>
  <si>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</si>
  <si>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</si>
  <si>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</si>
  <si>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</si>
  <si>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</si>
  <si>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</si>
  <si>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</si>
  <si>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</si>
  <si>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</si>
  <si>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</si>
  <si>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</si>
  <si>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</si>
  <si>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</si>
  <si>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</si>
  <si>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</si>
  <si>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</si>
  <si>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</si>
  <si>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</si>
  <si>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</si>
  <si>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</si>
  <si>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</si>
  <si>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</si>
  <si>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</si>
  <si>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</si>
  <si>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</si>
  <si>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</si>
  <si>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</si>
  <si>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</si>
  <si>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</si>
  <si>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</si>
  <si>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</si>
  <si>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</si>
  <si>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</si>
  <si>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</si>
  <si>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</si>
  <si>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</si>
  <si>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</si>
  <si>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</si>
  <si>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</si>
  <si>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</si>
  <si>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</si>
  <si>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</si>
  <si>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</si>
  <si>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</si>
  <si>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</si>
  <si>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</si>
  <si>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</si>
  <si>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</si>
  <si>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</si>
  <si>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</si>
  <si>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</si>
  <si>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</si>
  <si>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</si>
  <si>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</si>
  <si>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</si>
  <si>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</si>
  <si>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</si>
  <si>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</si>
  <si>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</si>
  <si>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</si>
  <si>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</si>
  <si>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</si>
  <si>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</si>
  <si>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</si>
  <si>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</si>
  <si>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</si>
  <si>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</si>
  <si>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</si>
  <si>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</si>
  <si>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</si>
  <si>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</si>
  <si>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</si>
  <si>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</si>
  <si>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</si>
  <si>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</si>
  <si>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</si>
  <si>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</si>
  <si>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</si>
  <si>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</si>
  <si>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</si>
  <si>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</si>
  <si>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</si>
  <si>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</si>
  <si>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</si>
  <si>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</si>
  <si>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</si>
  <si>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</si>
  <si>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</si>
  <si>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</si>
  <si>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</si>
  <si>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</si>
  <si>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</si>
  <si>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</si>
  <si>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</si>
  <si>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</si>
  <si>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</si>
  <si>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</si>
  <si>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</si>
  <si>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</si>
  <si>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</si>
  <si>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</si>
  <si>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</si>
  <si>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</si>
  <si>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</si>
  <si>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</si>
  <si>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</si>
  <si>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</si>
  <si>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</si>
  <si>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</si>
  <si>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</si>
  <si>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</si>
  <si>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</si>
  <si>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</si>
  <si>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</si>
  <si>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</si>
  <si>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</si>
  <si>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</si>
  <si>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</si>
  <si>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</si>
  <si>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</si>
  <si>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</si>
  <si>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</si>
  <si>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</si>
  <si>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</si>
  <si>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</si>
  <si>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</si>
  <si>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</si>
  <si>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</si>
  <si>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</si>
  <si>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</si>
  <si>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</si>
  <si>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</si>
  <si>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</si>
  <si>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</si>
  <si>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</si>
  <si>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</si>
  <si>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</si>
  <si>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</si>
  <si>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</si>
  <si>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</si>
  <si>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</si>
  <si>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</si>
  <si>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</si>
  <si>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</si>
  <si>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</si>
  <si>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</si>
  <si>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</si>
  <si>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</si>
  <si>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</si>
  <si>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</si>
  <si>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</si>
  <si>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</si>
  <si>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</si>
  <si>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</si>
  <si>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</si>
  <si>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</si>
  <si>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</si>
  <si>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</si>
  <si>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</si>
  <si>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</si>
  <si>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</si>
  <si>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</si>
  <si>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</si>
  <si>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</si>
  <si>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</si>
  <si>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</si>
  <si>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</si>
  <si>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</si>
  <si>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</si>
  <si>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</si>
  <si>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</si>
  <si>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</si>
  <si>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</si>
  <si>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</si>
  <si>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</si>
  <si>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</si>
  <si>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</si>
  <si>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</si>
  <si>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</si>
  <si>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</si>
  <si>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</si>
  <si>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</si>
  <si>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</si>
  <si>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</si>
  <si>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</si>
  <si>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</si>
  <si>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</si>
  <si>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</si>
  <si>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</si>
  <si>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</si>
  <si>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</si>
  <si>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</si>
  <si>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</si>
  <si>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</si>
  <si>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</si>
  <si>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</si>
  <si>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</si>
  <si>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</si>
  <si>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</si>
  <si>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</si>
  <si>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</si>
  <si>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</si>
  <si>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</si>
  <si>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</si>
  <si>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</si>
  <si>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</si>
  <si>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</si>
  <si>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</si>
  <si>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</si>
  <si>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</si>
  <si>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</si>
  <si>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</si>
  <si>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</si>
  <si>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</si>
  <si>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</si>
  <si>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</si>
  <si>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</si>
  <si>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</si>
  <si>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</si>
  <si>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</si>
  <si>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</si>
  <si>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</si>
  <si>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</si>
  <si>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</si>
  <si>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</si>
  <si>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</si>
  <si>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</si>
  <si>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</si>
  <si>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</si>
  <si>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</si>
  <si>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</si>
  <si>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</si>
  <si>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</si>
  <si>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</si>
  <si>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</si>
  <si>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</si>
  <si>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</si>
  <si>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</si>
  <si>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</si>
  <si>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</si>
  <si>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</si>
  <si>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</si>
  <si>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</si>
  <si>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</si>
  <si>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</si>
  <si>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</si>
  <si>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</si>
  <si>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</si>
  <si>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</si>
  <si>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</si>
  <si>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</si>
  <si>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</si>
  <si>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</si>
  <si>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</si>
  <si>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</si>
  <si>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</si>
  <si>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</si>
  <si>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</si>
  <si>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</si>
  <si>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</si>
  <si>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</si>
  <si>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</si>
  <si>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</si>
  <si>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</si>
  <si>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</si>
  <si>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</si>
  <si>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</si>
  <si>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</si>
  <si>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</si>
  <si>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</si>
  <si>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</si>
  <si>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</si>
  <si>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</si>
  <si>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</si>
  <si>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</si>
  <si>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</si>
  <si>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</si>
  <si>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</si>
  <si>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</si>
  <si>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</si>
  <si>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</si>
  <si>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</si>
  <si>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</si>
  <si>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</si>
  <si>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</si>
  <si>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</si>
  <si>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</si>
  <si>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</si>
  <si>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</si>
  <si>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</si>
  <si>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</si>
  <si>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</si>
  <si>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</si>
  <si>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</si>
  <si>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</si>
  <si>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</si>
  <si>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</si>
  <si>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</si>
  <si>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</si>
  <si>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</si>
  <si>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</si>
  <si>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</si>
  <si>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</si>
  <si>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</si>
  <si>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</si>
  <si>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</si>
  <si>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</si>
  <si>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</si>
  <si>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</si>
  <si>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</si>
  <si>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</si>
  <si>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</si>
  <si>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</si>
  <si>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</si>
  <si>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</si>
  <si>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</si>
  <si>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</si>
  <si>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</si>
  <si>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</si>
  <si>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</si>
  <si>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</si>
  <si>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</si>
  <si>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</si>
  <si>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</si>
  <si>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</si>
  <si>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</si>
  <si>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</si>
  <si>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</si>
  <si>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</si>
  <si>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</si>
  <si>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</si>
  <si>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</si>
  <si>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</si>
  <si>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</si>
  <si>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</si>
  <si>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</si>
  <si>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</si>
  <si>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</si>
  <si>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</si>
  <si>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</si>
  <si>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</si>
  <si>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</si>
  <si>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</si>
  <si>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</si>
  <si>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</si>
  <si>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</si>
  <si>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</si>
  <si>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</si>
  <si>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</si>
  <si>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</si>
  <si>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</si>
  <si>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</si>
  <si>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</si>
  <si>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</si>
  <si>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</si>
  <si>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</si>
  <si>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</si>
  <si>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</si>
  <si>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</si>
  <si>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</si>
  <si>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</si>
  <si>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</si>
  <si>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</si>
  <si>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</si>
  <si>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</si>
  <si>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</si>
  <si>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</si>
  <si>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</si>
  <si>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</si>
  <si>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</si>
  <si>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</si>
  <si>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</si>
  <si>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</si>
  <si>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</si>
  <si>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</si>
  <si>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</si>
  <si>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</si>
  <si>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</si>
  <si>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</si>
  <si>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</si>
  <si>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</si>
  <si>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</si>
  <si>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</si>
  <si>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</si>
  <si>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</si>
  <si>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</si>
  <si>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</si>
  <si>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</si>
  <si>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</si>
  <si>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</si>
  <si>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</si>
  <si>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</si>
  <si>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</si>
  <si>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</si>
  <si>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</si>
  <si>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</si>
  <si>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</si>
  <si>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</si>
  <si>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</si>
  <si>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</si>
  <si>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</si>
  <si>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</si>
  <si>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</si>
  <si>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</si>
  <si>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</si>
  <si>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</si>
  <si>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</si>
  <si>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</si>
  <si>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</si>
  <si>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</si>
  <si>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</si>
  <si>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</si>
  <si>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</si>
  <si>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</si>
  <si>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</si>
  <si>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</si>
  <si>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</si>
  <si>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</si>
  <si>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</si>
  <si>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</si>
  <si>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</si>
  <si>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</si>
  <si>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</si>
  <si>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</si>
  <si>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</si>
  <si>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</si>
  <si>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</si>
  <si>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</si>
  <si>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</si>
  <si>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</si>
  <si>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</si>
  <si>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</si>
  <si>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</si>
  <si>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</si>
  <si>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</si>
  <si>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</si>
  <si>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</si>
  <si>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</si>
  <si>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</si>
  <si>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</si>
  <si>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</si>
  <si>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</si>
  <si>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</si>
  <si>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</si>
  <si>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</si>
  <si>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</si>
  <si>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</si>
  <si>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</si>
  <si>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</si>
  <si>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</si>
  <si>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</si>
  <si>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</si>
  <si>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</si>
  <si>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</si>
  <si>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</si>
  <si>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</si>
  <si>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</si>
  <si>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</si>
  <si>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</si>
  <si>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</si>
  <si>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</si>
  <si>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</si>
  <si>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</si>
  <si>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</si>
  <si>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</si>
  <si>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</si>
  <si>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</si>
  <si>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</si>
  <si>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</si>
  <si>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</si>
  <si>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</si>
  <si>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</si>
  <si>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</si>
  <si>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</si>
  <si>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</si>
  <si>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</si>
  <si>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</si>
  <si>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</si>
  <si>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</si>
  <si>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</si>
  <si>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</si>
  <si>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</si>
  <si>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</si>
  <si>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</si>
  <si>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</si>
  <si>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</si>
  <si>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</si>
  <si>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</si>
  <si>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</si>
  <si>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</si>
  <si>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</si>
  <si>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</si>
  <si>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</si>
  <si>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</si>
  <si>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</si>
  <si>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</si>
  <si>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</si>
  <si>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</si>
  <si>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</si>
  <si>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</si>
  <si>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</si>
  <si>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</si>
  <si>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</si>
  <si>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</si>
  <si>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</si>
  <si>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</si>
  <si>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</si>
  <si>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</si>
  <si>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</si>
  <si>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</si>
  <si>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</si>
  <si>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</si>
  <si>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</si>
  <si>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</si>
  <si>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</si>
  <si>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</si>
  <si>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</si>
  <si>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</si>
  <si>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</si>
  <si>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</si>
  <si>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</si>
  <si>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</si>
  <si>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</si>
  <si>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</si>
  <si>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</si>
  <si>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</si>
  <si>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</si>
  <si>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</si>
  <si>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</si>
  <si>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</si>
  <si>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</si>
  <si>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</si>
  <si>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</si>
  <si>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</si>
  <si>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</si>
  <si>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</si>
  <si>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</si>
  <si>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</si>
  <si>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</si>
  <si>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</si>
  <si>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</si>
  <si>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</si>
  <si>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</si>
  <si>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</si>
  <si>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</si>
  <si>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</si>
  <si>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</si>
  <si>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</si>
  <si>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</si>
  <si>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</si>
  <si>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</si>
  <si>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</si>
  <si>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</si>
  <si>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</si>
  <si>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</si>
  <si>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</si>
  <si>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</si>
  <si>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</si>
  <si>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</si>
  <si>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</si>
  <si>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</si>
  <si>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</si>
  <si>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</si>
  <si>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</si>
  <si>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</si>
  <si>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</si>
  <si>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</si>
  <si>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</si>
  <si>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</si>
  <si>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</si>
  <si>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</si>
  <si>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</si>
  <si>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</si>
  <si>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</si>
  <si>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</si>
  <si>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</si>
  <si>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</si>
  <si>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</si>
  <si>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</si>
  <si>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</si>
  <si>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</si>
  <si>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</si>
  <si>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</si>
  <si>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</si>
  <si>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</si>
  <si>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</si>
  <si>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</si>
  <si>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</si>
  <si>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</si>
  <si>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</si>
  <si>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</si>
  <si>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</si>
  <si>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</si>
  <si>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</si>
  <si>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</si>
  <si>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</si>
  <si>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</si>
  <si>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</si>
  <si>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</si>
  <si>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</si>
  <si>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</si>
  <si>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</si>
  <si>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</si>
  <si>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</si>
  <si>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</si>
  <si>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</si>
  <si>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</si>
  <si>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</si>
  <si>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</si>
  <si>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</si>
  <si>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</si>
  <si>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</si>
  <si>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</si>
  <si>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</si>
  <si>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</si>
  <si>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</si>
  <si>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</si>
  <si>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</si>
  <si>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</si>
  <si>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</si>
  <si>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</si>
  <si>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</si>
  <si>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</si>
  <si>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</si>
  <si>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</si>
  <si>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</si>
  <si>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</si>
  <si>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</si>
  <si>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</si>
  <si>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</si>
  <si>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</si>
  <si>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</si>
  <si>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</si>
  <si>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</si>
  <si>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</si>
  <si>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</si>
  <si>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</si>
  <si>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</si>
  <si>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</si>
  <si>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</si>
  <si>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</si>
  <si>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</si>
  <si>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</si>
  <si>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</si>
  <si>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</si>
  <si>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</si>
  <si>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</si>
  <si>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</si>
  <si>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</si>
  <si>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</si>
  <si>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</si>
  <si>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</si>
  <si>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</si>
  <si>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</si>
  <si>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</si>
  <si>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</si>
  <si>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</si>
  <si>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</si>
  <si>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</si>
  <si>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</si>
  <si>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</si>
  <si>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</si>
  <si>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</si>
  <si>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</si>
  <si>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</si>
  <si>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</si>
  <si>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</si>
  <si>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</si>
  <si>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</si>
  <si>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</si>
  <si>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</si>
  <si>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</si>
  <si>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</si>
  <si>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</si>
  <si>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</si>
  <si>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</si>
  <si>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</si>
  <si>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</si>
  <si>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</si>
  <si>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</si>
  <si>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</si>
  <si>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</si>
  <si>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</si>
  <si>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</si>
  <si>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</si>
  <si>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</si>
  <si>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</si>
  <si>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</si>
  <si>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</si>
  <si>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</si>
  <si>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</si>
  <si>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</si>
  <si>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</si>
  <si>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</si>
  <si>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</si>
  <si>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</si>
  <si>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</si>
  <si>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</si>
  <si>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</si>
  <si>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</si>
  <si>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</si>
  <si>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</si>
  <si>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</si>
  <si>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</si>
  <si>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</si>
  <si>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</si>
  <si>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</si>
  <si>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</si>
  <si>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</si>
  <si>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</si>
  <si>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</si>
  <si>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</si>
  <si>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</si>
  <si>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</si>
  <si>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</si>
  <si>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</si>
  <si>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</si>
  <si>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</si>
  <si>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</si>
  <si>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</si>
  <si>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</si>
  <si>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</si>
  <si>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</si>
  <si>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</si>
  <si>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</si>
  <si>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</si>
  <si>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</si>
  <si>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</si>
  <si>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</si>
  <si>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</si>
  <si>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</si>
  <si>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</si>
  <si>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</si>
  <si>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</si>
  <si>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</si>
  <si>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</si>
  <si>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</si>
  <si>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</si>
  <si>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</si>
  <si>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</si>
  <si>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</si>
  <si>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</si>
  <si>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</si>
  <si>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</si>
  <si>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</si>
  <si>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</si>
  <si>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</si>
  <si>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</si>
  <si>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</si>
  <si>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</si>
  <si>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</si>
  <si>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</si>
  <si>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</si>
  <si>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</si>
  <si>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</si>
  <si>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</si>
  <si>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</si>
  <si>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</si>
  <si>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</si>
  <si>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</si>
  <si>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</si>
  <si>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</si>
  <si>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</si>
  <si>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</si>
  <si>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</si>
  <si>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</si>
  <si>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</si>
  <si>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</si>
  <si>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</si>
  <si>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</si>
  <si>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</si>
  <si>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</si>
  <si>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</si>
  <si>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</si>
  <si>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</si>
  <si>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</si>
  <si>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</si>
  <si>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</si>
  <si>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</si>
  <si>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</si>
  <si>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</si>
  <si>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</si>
  <si>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</si>
  <si>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</si>
  <si>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</si>
  <si>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</si>
  <si>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</si>
  <si>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</si>
  <si>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</si>
  <si>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</si>
  <si>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</si>
  <si>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</si>
  <si>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</si>
  <si>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</si>
  <si>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</si>
  <si>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</si>
  <si>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</si>
  <si>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</si>
  <si>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</si>
  <si>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</si>
  <si>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</si>
  <si>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</si>
  <si>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</si>
  <si>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</si>
  <si>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</si>
  <si>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</si>
  <si>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</si>
  <si>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</si>
  <si>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</si>
  <si>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</si>
  <si>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</si>
  <si>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</si>
  <si>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</si>
  <si>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</si>
  <si>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</si>
  <si>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</si>
  <si>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</si>
  <si>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</si>
  <si>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</si>
  <si>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</si>
  <si>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</si>
  <si>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</si>
  <si>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</si>
  <si>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</si>
  <si>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</si>
  <si>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</si>
  <si>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</si>
  <si>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</si>
  <si>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</si>
  <si>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</si>
  <si>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</si>
  <si>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</si>
  <si>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</si>
  <si>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</si>
  <si>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</si>
  <si>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</si>
  <si>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</si>
  <si>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</si>
  <si>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</si>
  <si>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</si>
  <si>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</si>
  <si>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</si>
  <si>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</si>
  <si>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</si>
  <si>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</si>
  <si>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</si>
  <si>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</si>
  <si>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</si>
  <si>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</si>
  <si>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</si>
  <si>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</si>
  <si>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</si>
  <si>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</si>
  <si>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</si>
  <si>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</si>
  <si>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</si>
  <si>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</si>
  <si>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</si>
  <si>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</si>
  <si>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</si>
  <si>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</si>
  <si>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</si>
  <si>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</si>
  <si>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</si>
  <si>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</si>
  <si>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</si>
  <si>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</si>
  <si>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</si>
  <si>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</si>
  <si>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</si>
  <si>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</si>
  <si>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</si>
  <si>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</si>
  <si>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</si>
  <si>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</si>
  <si>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</si>
  <si>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</si>
  <si>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</si>
  <si>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</si>
  <si>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</si>
  <si>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</si>
  <si>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</si>
  <si>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</si>
  <si>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</si>
  <si>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</si>
  <si>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</si>
  <si>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</si>
  <si>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</si>
  <si>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</si>
  <si>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</si>
  <si>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</si>
  <si>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</si>
  <si>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</si>
  <si>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</si>
  <si>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</si>
  <si>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</si>
  <si>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</si>
  <si>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</si>
  <si>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</si>
  <si>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</si>
  <si>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</si>
  <si>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</si>
  <si>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</si>
  <si>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</si>
  <si>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</si>
  <si>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</si>
  <si>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</si>
  <si>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</si>
  <si>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</si>
  <si>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</si>
  <si>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</si>
  <si>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</si>
  <si>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</si>
  <si>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</si>
  <si>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</si>
  <si>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</si>
  <si>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</si>
  <si>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</si>
  <si>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</si>
  <si>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</si>
  <si>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</si>
  <si>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</si>
  <si>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</si>
  <si>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</si>
  <si>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</si>
  <si>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</si>
  <si>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</si>
  <si>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</si>
  <si>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</si>
  <si>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</si>
  <si>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</si>
  <si>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</si>
  <si>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</si>
  <si>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</si>
  <si>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</si>
  <si>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</si>
  <si>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</si>
  <si>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</si>
  <si>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</si>
  <si>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</si>
  <si>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</si>
  <si>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</si>
  <si>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</si>
  <si>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</si>
  <si>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</si>
  <si>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</si>
  <si>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</si>
  <si>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</si>
  <si>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</si>
  <si>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</si>
  <si>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</si>
  <si>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</si>
  <si>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</si>
  <si>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</si>
  <si>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</si>
  <si>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</si>
  <si>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</si>
  <si>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</si>
  <si>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</si>
  <si>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</si>
  <si>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</si>
  <si>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</si>
  <si>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</si>
  <si>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</si>
  <si>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</si>
  <si>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</si>
  <si>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</si>
  <si>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</si>
  <si>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</si>
  <si>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</si>
  <si>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</si>
  <si>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</si>
  <si>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</si>
  <si>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</si>
  <si>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</si>
  <si>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</si>
  <si>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</si>
  <si>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</si>
  <si>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</si>
  <si>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</si>
  <si>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</si>
  <si>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</si>
  <si>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</si>
  <si>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</si>
  <si>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</si>
  <si>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</si>
  <si>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</si>
  <si>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</si>
  <si>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</si>
  <si>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</si>
  <si>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</si>
  <si>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</si>
  <si>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</si>
  <si>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</si>
  <si>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</si>
  <si>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</si>
  <si>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</si>
  <si>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</si>
  <si>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</si>
  <si>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</si>
  <si>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</si>
  <si>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</si>
  <si>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</si>
  <si>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</si>
  <si>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</si>
  <si>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</si>
  <si>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</si>
  <si>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</si>
  <si>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</si>
  <si>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</si>
  <si>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</si>
  <si>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</si>
  <si>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</si>
  <si>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</si>
  <si>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</si>
  <si>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</si>
  <si>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</si>
  <si>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</si>
  <si>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</si>
  <si>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</si>
  <si>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</si>
  <si>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</si>
  <si>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</si>
  <si>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</si>
  <si>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</si>
  <si>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</si>
  <si>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</si>
  <si>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</si>
  <si>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</si>
  <si>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</si>
  <si>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</si>
  <si>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</si>
  <si>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</si>
  <si>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</si>
  <si>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</si>
  <si>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</si>
  <si>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</si>
  <si>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</si>
  <si>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</si>
  <si>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</si>
  <si>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</si>
  <si>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</si>
  <si>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</si>
  <si>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</si>
  <si>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</si>
  <si>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</si>
  <si>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</si>
  <si>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</si>
  <si>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</si>
  <si>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</si>
  <si>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</si>
  <si>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</si>
  <si>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</si>
  <si>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</si>
  <si>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</si>
  <si>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</si>
  <si>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</si>
  <si>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</si>
  <si>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</si>
  <si>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</si>
  <si>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</si>
  <si>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</si>
  <si>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</si>
  <si>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</si>
  <si>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</si>
  <si>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</si>
  <si>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</si>
  <si>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</si>
  <si>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</si>
  <si>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</si>
  <si>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</si>
  <si>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</si>
  <si>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</si>
  <si>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</si>
  <si>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</si>
  <si>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</si>
  <si>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</si>
  <si>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</si>
  <si>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</si>
  <si>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</si>
  <si>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</si>
  <si>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</si>
  <si>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</si>
  <si>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</si>
  <si>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</si>
  <si>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</si>
  <si>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</si>
  <si>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</si>
  <si>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</si>
  <si>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</si>
  <si>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</si>
  <si>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</si>
  <si>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</si>
  <si>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</si>
  <si>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</si>
  <si>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</si>
  <si>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</si>
  <si>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</si>
  <si>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</si>
  <si>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</si>
  <si>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</si>
  <si>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</si>
  <si>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</si>
  <si>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</si>
  <si>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</si>
  <si>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</si>
  <si>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</si>
  <si>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</si>
  <si>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</si>
  <si>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</si>
  <si>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</si>
  <si>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</si>
  <si>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</si>
  <si>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</si>
  <si>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</si>
  <si>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</si>
  <si>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</si>
  <si>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</si>
  <si>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</si>
  <si>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</si>
  <si>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</si>
  <si>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</si>
  <si>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</si>
  <si>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</si>
  <si>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</si>
  <si>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</si>
  <si>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</si>
  <si>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</si>
  <si>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</si>
  <si>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</si>
  <si>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</si>
  <si>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</si>
  <si>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</si>
  <si>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</si>
  <si>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</si>
  <si>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</si>
  <si>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</si>
  <si>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</si>
  <si>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</si>
  <si>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</si>
  <si>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</si>
  <si>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</si>
  <si>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</si>
  <si>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</si>
  <si>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</si>
  <si>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</si>
  <si>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</si>
  <si>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</si>
  <si>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</si>
  <si>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</si>
  <si>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</si>
  <si>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</si>
  <si>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</si>
  <si>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</si>
  <si>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</si>
  <si>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</si>
  <si>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</si>
  <si>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</si>
  <si>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</si>
  <si>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</si>
  <si>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</si>
  <si>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</si>
  <si>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</si>
  <si>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</si>
  <si>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</si>
  <si>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</si>
  <si>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</si>
  <si>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</si>
  <si>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</si>
  <si>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</si>
  <si>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</si>
  <si>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</si>
  <si>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</si>
  <si>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</si>
  <si>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</si>
  <si>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</si>
  <si>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</si>
  <si>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</si>
  <si>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</si>
  <si>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</si>
  <si>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</si>
  <si>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</si>
  <si>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</si>
  <si>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</si>
  <si>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</si>
  <si>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</si>
  <si>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</si>
  <si>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</si>
  <si>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</si>
  <si>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</si>
  <si>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</si>
  <si>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</si>
  <si>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</si>
  <si>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</si>
  <si>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</si>
  <si>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</si>
  <si>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</si>
  <si>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</si>
  <si>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</si>
  <si>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</si>
  <si>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</si>
  <si>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</si>
  <si>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</si>
  <si>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</si>
  <si>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</si>
  <si>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</si>
  <si>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</si>
  <si>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</si>
  <si>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</si>
  <si>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</si>
  <si>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</si>
  <si>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</si>
  <si>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</si>
  <si>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</si>
  <si>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</si>
  <si>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</si>
  <si>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</si>
  <si>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</si>
  <si>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</si>
  <si>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</si>
  <si>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</si>
  <si>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</si>
  <si>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</si>
  <si>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</si>
  <si>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</si>
  <si>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</si>
  <si>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</si>
  <si>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</si>
  <si>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</si>
  <si>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</si>
  <si>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</si>
  <si>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</si>
  <si>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</si>
  <si>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</si>
  <si>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</si>
  <si>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</si>
  <si>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</si>
  <si>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</si>
  <si>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</si>
  <si>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</si>
  <si>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</si>
  <si>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</si>
  <si>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</si>
  <si>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</si>
  <si>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</si>
  <si>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</si>
  <si>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</si>
  <si>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</si>
  <si>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</si>
  <si>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</si>
  <si>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</si>
  <si>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</si>
  <si>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</si>
  <si>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</si>
  <si>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</si>
  <si>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</si>
  <si>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</si>
  <si>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</si>
  <si>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</si>
  <si>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</si>
  <si>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</si>
  <si>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</si>
  <si>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</si>
  <si>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</si>
  <si>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</si>
  <si>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</si>
  <si>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</si>
  <si>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</si>
  <si>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</si>
  <si>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</si>
  <si>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</si>
  <si>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</si>
  <si>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</si>
  <si>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</si>
  <si>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</si>
  <si>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</si>
  <si>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</si>
  <si>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</si>
  <si>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</si>
  <si>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</si>
  <si>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</si>
  <si>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</si>
  <si>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</si>
  <si>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</si>
  <si>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</si>
  <si>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</si>
  <si>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</si>
  <si>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</si>
  <si>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</si>
  <si>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</si>
  <si>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</si>
  <si>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</si>
  <si>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</si>
  <si>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</si>
  <si>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</si>
  <si>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</si>
  <si>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</si>
  <si>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</si>
  <si>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</si>
  <si>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</si>
  <si>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</si>
  <si>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</si>
  <si>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</si>
  <si>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</si>
  <si>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</si>
  <si>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</si>
  <si>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</si>
  <si>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</si>
  <si>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</si>
  <si>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</si>
  <si>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</si>
  <si>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</si>
  <si>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</si>
  <si>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</si>
  <si>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</si>
  <si>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</si>
  <si>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</si>
  <si>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</si>
  <si>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</si>
  <si>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</si>
  <si>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</si>
  <si>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</si>
  <si>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</si>
  <si>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</si>
  <si>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</si>
  <si>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</si>
  <si>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</si>
  <si>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</si>
  <si>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</si>
  <si>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</si>
  <si>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</si>
  <si>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</si>
  <si>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</si>
  <si>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</si>
  <si>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</si>
  <si>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</si>
  <si>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</si>
  <si>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</si>
  <si>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</si>
  <si>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</si>
  <si>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</si>
  <si>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</si>
  <si>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</si>
  <si>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</si>
  <si>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</si>
  <si>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</si>
  <si>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</si>
  <si>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</si>
  <si>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</si>
  <si>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</si>
  <si>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</si>
  <si>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</si>
  <si>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</si>
  <si>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</si>
  <si>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</si>
  <si>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</si>
  <si>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</si>
  <si>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</si>
  <si>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</si>
  <si>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</si>
  <si>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</si>
  <si>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</si>
  <si>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</si>
  <si>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</si>
  <si>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</si>
  <si>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</si>
  <si>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</si>
  <si>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</si>
  <si>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</si>
  <si>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</si>
  <si>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</si>
  <si>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</si>
  <si>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</si>
  <si>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</si>
  <si>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</si>
  <si>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</si>
  <si>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</si>
  <si>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</si>
  <si>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</si>
  <si>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</si>
  <si>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</si>
  <si>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</si>
  <si>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</si>
  <si>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</si>
  <si>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</si>
  <si>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</si>
  <si>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</si>
  <si>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</si>
  <si>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</si>
  <si>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</si>
  <si>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</si>
  <si>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</si>
  <si>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</si>
  <si>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</si>
  <si>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</si>
  <si>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</si>
  <si>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</si>
  <si>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</si>
  <si>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</si>
  <si>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</si>
  <si>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</si>
  <si>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</si>
  <si>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</si>
  <si>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</si>
  <si>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</si>
  <si>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</si>
  <si>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</si>
  <si>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</si>
  <si>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</si>
  <si>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</si>
  <si>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</si>
  <si>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</si>
  <si>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</si>
  <si>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</si>
  <si>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</si>
  <si>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</si>
  <si>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</si>
  <si>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</si>
  <si>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</si>
  <si>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</si>
  <si>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</si>
  <si>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</si>
  <si>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</si>
  <si>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</si>
  <si>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</si>
  <si>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</si>
  <si>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</si>
  <si>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</si>
  <si>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</si>
  <si>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</si>
  <si>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</si>
  <si>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</si>
  <si>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</si>
  <si>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</si>
  <si>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</si>
  <si>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</si>
  <si>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</si>
  <si>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</si>
  <si>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</si>
  <si>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</si>
  <si>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</si>
  <si>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</si>
  <si>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</si>
  <si>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</si>
  <si>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</si>
  <si>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</si>
  <si>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</si>
  <si>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</si>
  <si>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</si>
  <si>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</si>
  <si>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</si>
  <si>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</si>
  <si>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</si>
  <si>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</si>
  <si>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</si>
  <si>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</si>
  <si>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</si>
  <si>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</si>
  <si>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</si>
  <si>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</si>
  <si>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</si>
  <si>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</si>
  <si>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</si>
  <si>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</si>
  <si>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</si>
  <si>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</si>
  <si>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</si>
  <si>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</si>
  <si>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</si>
  <si>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</si>
  <si>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</si>
  <si>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</si>
  <si>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</si>
  <si>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</si>
  <si>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</si>
  <si>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</si>
  <si>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</si>
  <si>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</si>
  <si>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</si>
  <si>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</si>
  <si>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</si>
  <si>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</si>
  <si>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</si>
  <si>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</si>
  <si>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</si>
  <si>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</si>
  <si>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</si>
  <si>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</si>
  <si>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</si>
  <si>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</si>
  <si>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</si>
  <si>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</si>
  <si>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</si>
  <si>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</si>
  <si>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</si>
  <si>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</si>
  <si>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</si>
  <si>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</si>
  <si>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</si>
  <si>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</si>
  <si>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</si>
  <si>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</si>
  <si>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</si>
  <si>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</si>
  <si>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</si>
  <si>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</si>
  <si>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</si>
  <si>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</si>
  <si>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</si>
  <si>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</si>
  <si>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</si>
  <si>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</si>
  <si>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</si>
  <si>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</si>
  <si>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</si>
  <si>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</si>
  <si>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</si>
  <si>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</si>
  <si>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</si>
  <si>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</si>
  <si>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</si>
  <si>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</si>
  <si>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</si>
  <si>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</si>
  <si>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</si>
  <si>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</si>
  <si>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</si>
  <si>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</si>
  <si>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</si>
  <si>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</si>
  <si>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</si>
  <si>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</si>
  <si>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</si>
  <si>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</si>
  <si>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</si>
  <si>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</si>
  <si>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</si>
  <si>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</si>
  <si>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</si>
  <si>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</si>
  <si>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</si>
  <si>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</si>
  <si>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</si>
  <si>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</si>
  <si>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</si>
  <si>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</si>
  <si>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</si>
  <si>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</si>
  <si>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</si>
  <si>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</si>
  <si>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</si>
  <si>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</si>
  <si>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</si>
  <si>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</si>
  <si>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</si>
  <si>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</si>
  <si>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</si>
  <si>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</si>
  <si>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</si>
  <si>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</si>
  <si>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</si>
  <si>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</si>
  <si>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</si>
  <si>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</si>
  <si>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</si>
  <si>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</si>
  <si>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</si>
  <si>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</si>
  <si>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</si>
  <si>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</si>
  <si>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</si>
  <si>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</si>
  <si>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</si>
  <si>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</si>
  <si>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</si>
  <si>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</si>
  <si>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</si>
  <si>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</si>
  <si>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</si>
  <si>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</si>
  <si>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</si>
  <si>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</si>
  <si>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</si>
  <si>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</si>
  <si>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</si>
  <si>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</si>
  <si>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</si>
  <si>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</si>
  <si>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</si>
  <si>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</si>
  <si>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</si>
  <si>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</si>
  <si>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</si>
  <si>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</si>
  <si>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</si>
  <si>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</si>
  <si>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</si>
  <si>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</si>
  <si>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</si>
  <si>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</si>
  <si>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</si>
  <si>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</si>
  <si>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</si>
  <si>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</si>
  <si>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</si>
  <si>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</si>
  <si>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</si>
  <si>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</si>
  <si>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</si>
  <si>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</si>
  <si>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</si>
  <si>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</si>
  <si>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</si>
  <si>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</si>
  <si>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</si>
  <si>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</si>
  <si>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</si>
  <si>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</si>
  <si>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</si>
  <si>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</si>
  <si>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</si>
  <si>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</si>
  <si>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</si>
  <si>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</si>
  <si>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</si>
  <si>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</si>
  <si>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</si>
  <si>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</si>
  <si>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</si>
  <si>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</si>
  <si>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</si>
  <si>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</si>
  <si>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</si>
  <si>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</si>
  <si>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</si>
  <si>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</si>
  <si>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</si>
  <si>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</si>
  <si>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</si>
  <si>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</si>
  <si>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</si>
  <si>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</si>
  <si>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</si>
  <si>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</si>
  <si>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</si>
  <si>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</si>
  <si>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</si>
  <si>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</si>
  <si>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</si>
  <si>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</si>
  <si>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</si>
  <si>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</si>
  <si>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</si>
  <si>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</si>
  <si>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</si>
  <si>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</si>
  <si>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</si>
  <si>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</si>
  <si>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</si>
  <si>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</si>
  <si>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</si>
  <si>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</si>
  <si>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</si>
  <si>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</si>
  <si>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</si>
  <si>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</si>
  <si>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</si>
  <si>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</si>
  <si>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</si>
  <si>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</si>
  <si>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</si>
  <si>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</si>
  <si>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</si>
  <si>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</si>
  <si>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</si>
  <si>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</si>
  <si>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</si>
  <si>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</si>
  <si>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</si>
  <si>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</si>
  <si>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</si>
  <si>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</si>
  <si>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</si>
  <si>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</si>
  <si>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</si>
  <si>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</si>
  <si>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</si>
  <si>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</si>
  <si>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</si>
  <si>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</si>
  <si>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</si>
  <si>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</si>
  <si>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</si>
  <si>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</si>
  <si>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</si>
  <si>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</si>
  <si>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</si>
  <si>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</si>
  <si>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</si>
  <si>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</si>
  <si>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</si>
  <si>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</si>
  <si>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</si>
  <si>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</si>
  <si>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</si>
  <si>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</si>
  <si>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</si>
  <si>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</si>
  <si>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</si>
  <si>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</si>
  <si>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</si>
  <si>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</si>
  <si>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</si>
  <si>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</si>
  <si>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</si>
  <si>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</si>
  <si>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</si>
  <si>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</si>
  <si>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</si>
  <si>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</si>
  <si>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</si>
  <si>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</si>
  <si>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</si>
  <si>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</si>
  <si>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</si>
  <si>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</si>
  <si>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</si>
  <si>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</si>
  <si>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</si>
  <si>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</si>
  <si>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</si>
  <si>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</si>
  <si>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</si>
  <si>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</si>
  <si>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</si>
  <si>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</si>
  <si>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</si>
  <si>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</si>
  <si>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</si>
  <si>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</si>
  <si>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</si>
  <si>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</si>
  <si>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</si>
  <si>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</si>
  <si>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</si>
  <si>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</si>
  <si>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</si>
  <si>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</si>
  <si>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</si>
  <si>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</si>
  <si>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</si>
  <si>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</si>
  <si>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</si>
  <si>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</si>
  <si>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</si>
  <si>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</si>
  <si>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</si>
  <si>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</si>
  <si>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</si>
  <si>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</si>
  <si>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</si>
  <si>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</si>
  <si>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</si>
  <si>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</si>
  <si>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</si>
  <si>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</si>
  <si>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</si>
  <si>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</si>
  <si>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</si>
  <si>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</si>
  <si>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</si>
  <si>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</si>
  <si>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</si>
  <si>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</si>
  <si>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</si>
  <si>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</si>
  <si>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</si>
  <si>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</si>
  <si>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</si>
  <si>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</si>
  <si>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</si>
  <si>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</si>
  <si>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</si>
  <si>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</si>
  <si>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</si>
  <si>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</si>
  <si>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</si>
  <si>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</si>
  <si>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</si>
  <si>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</si>
  <si>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</si>
  <si>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</si>
  <si>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</si>
  <si>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</si>
  <si>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</si>
  <si>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</si>
  <si>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</si>
  <si>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</si>
  <si>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</si>
  <si>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</si>
  <si>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</si>
  <si>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</si>
  <si>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</si>
  <si>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</si>
  <si>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</si>
  <si>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</si>
  <si>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</si>
  <si>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</si>
  <si>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</si>
  <si>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</si>
  <si>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</si>
  <si>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</si>
  <si>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</si>
  <si>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</si>
  <si>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</si>
  <si>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</si>
  <si>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</si>
  <si>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</si>
  <si>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</si>
  <si>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</si>
  <si>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</si>
  <si>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</si>
  <si>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</si>
  <si>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</si>
  <si>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</si>
  <si>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</si>
  <si>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</si>
  <si>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</si>
  <si>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</si>
  <si>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</si>
  <si>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</si>
  <si>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</si>
  <si>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</si>
  <si>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</si>
  <si>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</si>
  <si>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</si>
  <si>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</si>
  <si>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</si>
  <si>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</si>
  <si>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</si>
  <si>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</si>
  <si>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</si>
  <si>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</si>
  <si>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</si>
  <si>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</si>
  <si>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</si>
  <si>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</si>
  <si>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</si>
  <si>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</si>
  <si>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</si>
  <si>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</si>
  <si>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</si>
  <si>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</si>
  <si>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</si>
  <si>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</si>
  <si>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</si>
  <si>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</si>
  <si>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</si>
  <si>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</si>
  <si>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</si>
  <si>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</si>
  <si>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</si>
  <si>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</si>
  <si>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</si>
  <si>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</si>
  <si>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</si>
  <si>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</si>
  <si>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</si>
  <si>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</si>
  <si>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</si>
  <si>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</si>
  <si>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</si>
  <si>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</si>
  <si>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</si>
  <si>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</si>
  <si>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</si>
  <si>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</si>
  <si>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</si>
  <si>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</si>
  <si>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</si>
  <si>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</si>
  <si>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</si>
  <si>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</si>
  <si>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</si>
  <si>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</si>
  <si>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</si>
  <si>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</si>
  <si>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</si>
  <si>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</si>
  <si>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</si>
  <si>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</si>
  <si>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</si>
  <si>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</si>
  <si>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</si>
  <si>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</si>
  <si>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</si>
  <si>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</si>
  <si>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</si>
  <si>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</si>
  <si>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</si>
  <si>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</si>
  <si>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</si>
  <si>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</si>
  <si>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</si>
  <si>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</si>
  <si>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</si>
  <si>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</si>
  <si>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</si>
  <si>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</si>
  <si>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</si>
  <si>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</si>
  <si>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</si>
  <si>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</si>
  <si>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</si>
  <si>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</si>
  <si>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</si>
  <si>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</si>
  <si>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</si>
  <si>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</si>
  <si>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</si>
  <si>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</si>
  <si>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</si>
  <si>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</si>
  <si>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</si>
  <si>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</si>
  <si>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</si>
  <si>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</si>
  <si>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</si>
  <si>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</si>
  <si>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</si>
  <si>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</si>
  <si>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</si>
  <si>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</si>
  <si>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</si>
  <si>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</si>
  <si>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</si>
  <si>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</si>
  <si>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</si>
  <si>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</si>
  <si>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</si>
  <si>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</si>
  <si>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</si>
  <si>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</si>
  <si>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</si>
  <si>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</si>
  <si>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</si>
  <si>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</si>
  <si>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</si>
  <si>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</si>
  <si>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</si>
  <si>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</si>
  <si>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</si>
  <si>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</si>
  <si>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</si>
  <si>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</si>
  <si>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</si>
  <si>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</si>
  <si>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</si>
  <si>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</si>
  <si>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</si>
  <si>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</si>
  <si>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</si>
  <si>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</si>
  <si>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</si>
  <si>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</si>
  <si>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</si>
  <si>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</si>
  <si>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</si>
  <si>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</si>
  <si>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</si>
  <si>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</si>
  <si>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</si>
  <si>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</si>
  <si>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</si>
  <si>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</si>
  <si>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</si>
  <si>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</si>
  <si>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</si>
  <si>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</si>
  <si>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</si>
  <si>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</si>
  <si>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</si>
  <si>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</si>
  <si>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</si>
  <si>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</si>
  <si>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</si>
  <si>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</si>
  <si>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</si>
  <si>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</si>
  <si>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</si>
  <si>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</si>
  <si>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</si>
  <si>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</si>
  <si>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</si>
  <si>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</si>
  <si>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</si>
  <si>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</si>
  <si>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</si>
  <si>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</si>
  <si>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</si>
  <si>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</si>
  <si>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</si>
  <si>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</si>
  <si>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</si>
  <si>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</si>
  <si>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</si>
  <si>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</si>
  <si>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</si>
  <si>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</si>
  <si>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</si>
  <si>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</si>
  <si>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</si>
  <si>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</si>
  <si>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</si>
  <si>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</si>
  <si>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</si>
  <si>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</si>
  <si>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</si>
  <si>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</si>
  <si>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</si>
  <si>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</si>
  <si>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</si>
  <si>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</si>
  <si>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</si>
  <si>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</si>
  <si>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</si>
  <si>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</si>
  <si>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</si>
  <si>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</si>
  <si>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</si>
  <si>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</si>
  <si>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</si>
  <si>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</si>
  <si>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</si>
  <si>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</si>
  <si>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</si>
  <si>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</si>
  <si>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</si>
  <si>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</si>
  <si>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</si>
  <si>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</si>
  <si>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</si>
  <si>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</si>
  <si>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</si>
  <si>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</si>
  <si>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</si>
  <si>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</si>
  <si>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</si>
  <si>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</si>
  <si>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</si>
  <si>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</si>
  <si>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</si>
  <si>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</si>
  <si>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</si>
  <si>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</si>
  <si>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</si>
  <si>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</si>
  <si>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</si>
  <si>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</si>
  <si>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</si>
  <si>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</si>
  <si>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</si>
  <si>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</si>
  <si>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</si>
  <si>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</si>
  <si>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</si>
  <si>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</si>
  <si>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</si>
  <si>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</si>
  <si>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</si>
  <si>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</si>
  <si>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</si>
  <si>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</si>
  <si>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</si>
  <si>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</si>
  <si>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</si>
  <si>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</si>
  <si>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</si>
  <si>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</si>
  <si>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</si>
  <si>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</si>
  <si>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</si>
  <si>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</si>
  <si>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</si>
  <si>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</si>
  <si>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</si>
  <si>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</si>
  <si>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</si>
  <si>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</si>
  <si>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</si>
  <si>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</si>
  <si>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</si>
  <si>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</si>
  <si>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</si>
  <si>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</si>
  <si>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</si>
  <si>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</si>
  <si>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</si>
  <si>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</si>
  <si>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</si>
  <si>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</si>
  <si>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</si>
  <si>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</si>
  <si>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</si>
  <si>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</si>
  <si>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</si>
  <si>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</si>
  <si>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</si>
  <si>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</si>
  <si>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</si>
  <si>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</si>
  <si>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</si>
  <si>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</si>
  <si>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</si>
  <si>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</si>
  <si>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</si>
  <si>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</si>
  <si>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</si>
  <si>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</si>
  <si>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</si>
  <si>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</si>
  <si>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</si>
  <si>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</si>
  <si>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</si>
  <si>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</si>
  <si>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</si>
  <si>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</si>
  <si>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</si>
  <si>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</si>
  <si>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</si>
  <si>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</si>
  <si>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</si>
  <si>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</si>
  <si>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</si>
  <si>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</si>
  <si>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</si>
  <si>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</si>
  <si>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</si>
  <si>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</si>
  <si>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</si>
  <si>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</si>
  <si>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</si>
  <si>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</si>
  <si>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</si>
  <si>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</si>
  <si>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</si>
  <si>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</si>
  <si>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</si>
  <si>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</si>
  <si>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</si>
  <si>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</si>
  <si>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</si>
  <si>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</si>
  <si>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</si>
  <si>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</si>
  <si>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</si>
  <si>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</si>
  <si>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</si>
  <si>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</si>
  <si>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</si>
  <si>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</si>
  <si>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</si>
  <si>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</si>
  <si>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</si>
  <si>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</si>
  <si>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</si>
  <si>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</si>
  <si>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</si>
  <si>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</si>
  <si>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</si>
  <si>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</si>
  <si>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</si>
  <si>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</si>
  <si>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</si>
  <si>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</si>
  <si>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</si>
  <si>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</si>
  <si>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</si>
  <si>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</si>
  <si>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</si>
  <si>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</si>
  <si>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</si>
  <si>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</si>
  <si>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</si>
  <si>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</si>
  <si>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</si>
  <si>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</si>
  <si>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</si>
  <si>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</si>
  <si>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</si>
  <si>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</si>
  <si>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</si>
  <si>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</si>
  <si>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</si>
  <si>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</si>
  <si>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</si>
  <si>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</si>
  <si>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</si>
  <si>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</si>
  <si>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</si>
  <si>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</si>
  <si>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</si>
  <si>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</si>
  <si>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</si>
  <si>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</si>
  <si>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</si>
  <si>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</si>
  <si>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</si>
  <si>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</si>
  <si>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</si>
  <si>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</si>
  <si>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</si>
  <si>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</si>
  <si>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</si>
  <si>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</si>
  <si>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</si>
  <si>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</si>
  <si>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</si>
  <si>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</si>
  <si>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</si>
  <si>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</si>
  <si>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</si>
  <si>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</si>
  <si>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</si>
  <si>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</si>
  <si>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</si>
  <si>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</si>
  <si>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</si>
  <si>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</si>
  <si>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</si>
  <si>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</si>
  <si>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</si>
  <si>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</si>
  <si>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</si>
  <si>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</si>
  <si>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</si>
  <si>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</si>
  <si>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</si>
  <si>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</si>
  <si>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</si>
  <si>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</si>
  <si>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</si>
  <si>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</si>
  <si>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</si>
  <si>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</si>
  <si>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</si>
  <si>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</si>
  <si>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</si>
  <si>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</si>
  <si>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</si>
  <si>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</si>
  <si>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</si>
  <si>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</si>
  <si>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</si>
  <si>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</si>
  <si>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</si>
  <si>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</si>
  <si>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</si>
  <si>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</si>
  <si>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</si>
  <si>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</si>
  <si>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</si>
  <si>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</si>
  <si>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</si>
  <si>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</si>
  <si>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</si>
  <si>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</si>
  <si>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</si>
  <si>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</si>
  <si>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</si>
  <si>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</si>
  <si>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</si>
  <si>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</si>
  <si>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</si>
  <si>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</si>
  <si>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</si>
  <si>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</si>
  <si>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</si>
  <si>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</si>
  <si>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</si>
  <si>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</si>
  <si>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</si>
  <si>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</si>
  <si>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</si>
  <si>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</si>
  <si>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</si>
  <si>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</si>
  <si>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</si>
  <si>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</si>
  <si>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</si>
  <si>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</si>
  <si>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</si>
  <si>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</si>
  <si>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</si>
  <si>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</si>
  <si>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EN AVAL D'ARIES ESPENAN</t>
  </si>
  <si>
    <t>LE GERS</t>
  </si>
  <si>
    <t>05115600</t>
  </si>
  <si>
    <t>18310006400033</t>
  </si>
  <si>
    <t>Agence de l'Eau Adour-Garonne</t>
  </si>
  <si>
    <t>34255833500077</t>
  </si>
  <si>
    <t>AQUASCOP BIOLOGIE site de Monptellier</t>
  </si>
  <si>
    <t>IBMR-21-M93</t>
  </si>
  <si>
    <t>JEREMIE SCAGNI, JOSHUA NEVE</t>
  </si>
  <si>
    <t>IBMR standard</t>
  </si>
  <si>
    <t>DROITE</t>
  </si>
  <si>
    <t>ETIAGE NORMAL</t>
  </si>
  <si>
    <t>FAIBLEMENT NUAGEUX</t>
  </si>
  <si>
    <t>MOYENNE</t>
  </si>
  <si>
    <t>PARTIELLEMENT</t>
  </si>
  <si>
    <t>Turbidité chronique.</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</si>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</sst>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500302</v>
      </c>
      <c r="G10" s="114"/>
      <c r="H10" s="115"/>
    </row>
    <row r="11" spans="1:8" ht="15">
      <c r="A11" s="10" t="s">
        <v>2277</v>
      </c>
      <c r="B11" s="47">
        <v>44410</v>
      </c>
      <c r="D11" s="10" t="s">
        <v>2280</v>
      </c>
      <c r="E11" s="52">
        <v>6245708</v>
      </c>
      <c r="G11" s="114"/>
      <c r="H11" s="115"/>
    </row>
    <row r="12" spans="1:8" ht="15">
      <c r="A12" s="10" t="s">
        <v>2283</v>
      </c>
      <c r="B12" s="52" t="s">
        <v>5294</v>
      </c>
      <c r="D12" s="10" t="s">
        <v>2281</v>
      </c>
      <c r="E12" s="52">
        <v>500363</v>
      </c>
      <c r="G12" s="116"/>
      <c r="H12" s="117"/>
    </row>
    <row r="13" spans="1:5" ht="17.25" customHeight="1" thickBot="1">
      <c r="A13" s="2"/>
      <c r="B13" s="55"/>
      <c r="D13" s="10" t="s">
        <v>2282</v>
      </c>
      <c r="E13" s="52">
        <v>6245785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500302</v>
      </c>
    </row>
    <row r="18" spans="1:3" ht="15">
      <c r="A18" s="124"/>
      <c r="B18" s="49" t="s">
        <v>2267</v>
      </c>
      <c r="C18" s="61">
        <f>E11</f>
        <v>6245708</v>
      </c>
    </row>
    <row r="19" spans="1:2" ht="15">
      <c r="A19" s="3" t="s">
        <v>2063</v>
      </c>
      <c r="B19" s="29">
        <v>284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7.04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7.04</v>
      </c>
      <c r="C37" s="6"/>
      <c r="D37" s="8" t="s">
        <v>2110</v>
      </c>
      <c r="E37" s="30"/>
    </row>
    <row r="38" spans="1:5" s="7" customFormat="1" ht="15" customHeight="1">
      <c r="A38" s="5" t="s">
        <v>2115</v>
      </c>
      <c r="B38" s="30">
        <v>1.2</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2</v>
      </c>
      <c r="C81" s="6"/>
      <c r="D81" s="14" t="s">
        <v>2077</v>
      </c>
      <c r="E81" s="19"/>
    </row>
    <row r="82" spans="1:5" s="15" customFormat="1" ht="15">
      <c r="A82" s="3" t="s">
        <v>2076</v>
      </c>
      <c r="B82" s="9">
        <v>3</v>
      </c>
      <c r="C82" s="6"/>
      <c r="D82" s="10" t="s">
        <v>2076</v>
      </c>
      <c r="E82" s="9"/>
    </row>
    <row r="83" spans="1:5" s="15" customFormat="1" ht="15">
      <c r="A83" s="3" t="s">
        <v>2075</v>
      </c>
      <c r="B83" s="9">
        <v>4</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v>3</v>
      </c>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0.35</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0.02</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0.3</v>
      </c>
      <c r="E99" s="89"/>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0.08</v>
      </c>
      <c r="E100" s="89"/>
      <c r="F100" s="35" t="s">
        <v>2290</v>
      </c>
      <c r="G100" s="79"/>
      <c r="H100" s="80"/>
    </row>
    <row r="101" spans="1:8" ht="15">
      <c r="A101" s="33" t="s">
        <v>1904</v>
      </c>
      <c r="B101" s="20" t="str">
        <f>IF(A101="NEWCOD",IF(ISBLANK(G101),"renseigner le champ 'Nouveau taxon'",G101),VLOOKUP(A101,'Ref Taxo'!A:B,2,FALSE))</f>
        <v>Stigeoclonium tenue</v>
      </c>
      <c r="C101" s="21">
        <f>IF(A101="NEWCOD",IF(ISBLANK(H101),"NoCod",H101),VLOOKUP(A101,'Ref Taxo'!A:D,4,FALSE))</f>
        <v>5583</v>
      </c>
      <c r="D101" s="34">
        <v>0.01</v>
      </c>
      <c r="E101" s="89"/>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0.02</v>
      </c>
      <c r="E102" s="89"/>
      <c r="F102" s="35" t="s">
        <v>2290</v>
      </c>
      <c r="G102" s="79"/>
      <c r="H102" s="80"/>
    </row>
    <row r="103" spans="1:8" ht="15">
      <c r="A103" s="33" t="s">
        <v>466</v>
      </c>
      <c r="B103" s="20" t="str">
        <f>IF(A103="NEWCOD",IF(ISBLANK(G103),"renseigner le champ 'Nouveau taxon'",G103),VLOOKUP(A103,'Ref Taxo'!A:B,2,FALSE))</f>
        <v>Conocephalum conicum</v>
      </c>
      <c r="C103" s="21">
        <f>IF(A103="NEWCOD",IF(ISBLANK(H103),"NoCod",H103),VLOOKUP(A103,'Ref Taxo'!A:D,4,FALSE))</f>
        <v>1176</v>
      </c>
      <c r="D103" s="34">
        <v>0.02</v>
      </c>
      <c r="E103" s="89"/>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0.01</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89"/>
      <c r="F105" s="35" t="s">
        <v>2290</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0.01</v>
      </c>
      <c r="E106" s="89"/>
      <c r="F106" s="35" t="s">
        <v>2290</v>
      </c>
      <c r="G106" s="79"/>
      <c r="H106" s="80"/>
    </row>
    <row r="107" spans="1:8" ht="15">
      <c r="A107" s="33" t="s">
        <v>874</v>
      </c>
      <c r="B107" s="20" t="str">
        <f>IF(A107="NEWCOD",IF(ISBLANK(G107),"renseigner le champ 'Nouveau taxon'",G107),VLOOKUP(A107,'Ref Taxo'!A:B,2,FALSE))</f>
        <v>Hygroamblystegium tenax</v>
      </c>
      <c r="C107" s="21">
        <f>IF(A107="NEWCOD",IF(ISBLANK(H107),"NoCod",H107),VLOOKUP(A107,'Ref Taxo'!A:D,4,FALSE))</f>
        <v>31552</v>
      </c>
      <c r="D107" s="34">
        <v>0.01</v>
      </c>
      <c r="E107" s="89"/>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c r="F108" s="35" t="s">
        <v>2290</v>
      </c>
      <c r="G108" s="79"/>
      <c r="H108" s="80"/>
    </row>
    <row r="109" spans="1:8" ht="15">
      <c r="A109" s="33" t="s">
        <v>700</v>
      </c>
      <c r="B109" s="20" t="str">
        <f>IF(A109="NEWCOD",IF(ISBLANK(G109),"renseigner le champ 'Nouveau taxon'",G109),VLOOKUP(A109,'Ref Taxo'!A:B,2,FALSE))</f>
        <v>Oxyrrhynchium hians</v>
      </c>
      <c r="C109" s="21">
        <f>IF(A109="NEWCOD",IF(ISBLANK(H109),"NoCod",H109),VLOOKUP(A109,'Ref Taxo'!A:D,4,FALSE))</f>
        <v>31547</v>
      </c>
      <c r="D109" s="34">
        <v>0.01</v>
      </c>
      <c r="E109" s="89"/>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0.01</v>
      </c>
      <c r="E110" s="89"/>
      <c r="F110" s="35" t="s">
        <v>2290</v>
      </c>
      <c r="G110" s="79"/>
      <c r="H110" s="80"/>
    </row>
    <row r="111" spans="1:8" ht="15">
      <c r="A111" s="33" t="s">
        <v>1345</v>
      </c>
      <c r="B111" s="20" t="str">
        <f>IF(A111="NEWCOD",IF(ISBLANK(G111),"renseigner le champ 'Nouveau taxon'",G111),VLOOKUP(A111,'Ref Taxo'!A:B,2,FALSE))</f>
        <v>Persicaria hydropiper</v>
      </c>
      <c r="C111" s="21">
        <f>IF(A111="NEWCOD",IF(ISBLANK(H111),"NoCod",H111),VLOOKUP(A111,'Ref Taxo'!A:D,4,FALSE))</f>
        <v>31021</v>
      </c>
      <c r="D111" s="34">
        <v>0.01</v>
      </c>
      <c r="E111" s="89"/>
      <c r="F111" s="35" t="s">
        <v>2290</v>
      </c>
      <c r="G111" s="79"/>
      <c r="H111" s="80"/>
    </row>
    <row r="112" spans="1:8" ht="15">
      <c r="A112" s="33" t="s">
        <v>796</v>
      </c>
      <c r="B112" s="20" t="str">
        <f>IF(A112="NEWCOD",IF(ISBLANK(G112),"renseigner le champ 'Nouveau taxon'",G112),VLOOKUP(A112,'Ref Taxo'!A:B,2,FALSE))</f>
        <v>Glechoma hederacea</v>
      </c>
      <c r="C112" s="21">
        <f>IF(A112="NEWCOD",IF(ISBLANK(H112),"NoCod",H112),VLOOKUP(A112,'Ref Taxo'!A:D,4,FALSE))</f>
        <v>19767</v>
      </c>
      <c r="D112" s="34">
        <v>0.01</v>
      </c>
      <c r="E112" s="89"/>
      <c r="F112" s="35" t="s">
        <v>2290</v>
      </c>
      <c r="G112" s="79"/>
      <c r="H112" s="80"/>
    </row>
    <row r="113" spans="1:8" ht="15">
      <c r="A113" s="33" t="s">
        <v>1807</v>
      </c>
      <c r="B113" s="20" t="str">
        <f>IF(A113="NEWCOD",IF(ISBLANK(G113),"renseigner le champ 'Nouveau taxon'",G113),VLOOKUP(A113,'Ref Taxo'!A:B,2,FALSE))</f>
        <v>Scrophularia auriculata</v>
      </c>
      <c r="C113" s="21">
        <f>IF(A113="NEWCOD",IF(ISBLANK(H113),"NoCod",H113),VLOOKUP(A113,'Ref Taxo'!A:D,4,FALSE))</f>
        <v>1950</v>
      </c>
      <c r="D113" s="34">
        <v>0.01</v>
      </c>
      <c r="E113" s="89"/>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v>0.01</v>
      </c>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2022-05-11T14:55:27Z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