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<sst xmlns="http://schemas.openxmlformats.org/spreadsheetml/2006/main" count="6482" uniqueCount="5304">
  <si>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</si>
  <si>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</si>
  <si>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</si>
  <si>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</si>
  <si>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</si>
  <si>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</si>
  <si>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</si>
  <si>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</si>
  <si>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</si>
  <si>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</si>
  <si>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</si>
  <si>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</si>
  <si>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</si>
  <si>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</si>
  <si>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</si>
  <si>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</si>
  <si>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</si>
  <si>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</si>
  <si>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</si>
  <si>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</si>
  <si>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</si>
  <si>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</si>
  <si>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</si>
  <si>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</si>
  <si>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</si>
  <si>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</si>
  <si>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</si>
  <si>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</si>
  <si>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</si>
  <si>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</si>
  <si>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</si>
  <si>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</si>
  <si>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</si>
  <si>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</si>
  <si>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</si>
  <si>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</si>
  <si>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</si>
  <si>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</si>
  <si>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</si>
  <si>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</si>
  <si>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</si>
  <si>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</si>
  <si>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</si>
  <si>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</si>
  <si>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</si>
  <si>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</si>
  <si>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</si>
  <si>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</si>
  <si>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</si>
  <si>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</si>
  <si>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</si>
  <si>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</si>
  <si>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</si>
  <si>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</si>
  <si>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</si>
  <si>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</si>
  <si>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</si>
  <si>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</si>
  <si>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</si>
  <si>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</si>
  <si>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</si>
  <si>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</si>
  <si>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</si>
  <si>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</si>
  <si>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</si>
  <si>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</si>
  <si>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</si>
  <si>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</si>
  <si>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</si>
  <si>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</si>
  <si>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</si>
  <si>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</si>
  <si>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</si>
  <si>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</si>
  <si>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</si>
  <si>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</si>
  <si>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</si>
  <si>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</si>
  <si>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</si>
  <si>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</si>
  <si>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</si>
  <si>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</si>
  <si>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</si>
  <si>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</si>
  <si>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</si>
  <si>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</si>
  <si>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</si>
  <si>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</si>
  <si>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</si>
  <si>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</si>
  <si>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</si>
  <si>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</si>
  <si>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</si>
  <si>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</si>
  <si>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</si>
  <si>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</si>
  <si>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</si>
  <si>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</si>
  <si>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</si>
  <si>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</si>
  <si>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</si>
  <si>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</si>
  <si>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</si>
  <si>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</si>
  <si>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</si>
  <si>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</si>
  <si>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</si>
  <si>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</si>
  <si>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</si>
  <si>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</si>
  <si>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</si>
  <si>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</si>
  <si>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</si>
  <si>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</si>
  <si>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</si>
  <si>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</si>
  <si>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</si>
  <si>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</si>
  <si>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</si>
  <si>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</si>
  <si>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</si>
  <si>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</si>
  <si>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</si>
  <si>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</si>
  <si>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</si>
  <si>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</si>
  <si>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</si>
  <si>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</si>
  <si>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</si>
  <si>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</si>
  <si>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</si>
  <si>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</si>
  <si>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</si>
  <si>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</si>
  <si>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</si>
  <si>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</si>
  <si>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</si>
  <si>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</si>
  <si>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</si>
  <si>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</si>
  <si>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</si>
  <si>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</si>
  <si>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</si>
  <si>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</si>
  <si>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</si>
  <si>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</si>
  <si>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</si>
  <si>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</si>
  <si>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</si>
  <si>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</si>
  <si>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</si>
  <si>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</si>
  <si>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</si>
  <si>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</si>
  <si>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</si>
  <si>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</si>
  <si>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</si>
  <si>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</si>
  <si>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</si>
  <si>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</si>
  <si>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</si>
  <si>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</si>
  <si>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</si>
  <si>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</si>
  <si>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</si>
  <si>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</si>
  <si>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</si>
  <si>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</si>
  <si>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</si>
  <si>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</si>
  <si>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</si>
  <si>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</si>
  <si>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</si>
  <si>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</si>
  <si>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</si>
  <si>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</si>
  <si>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</si>
  <si>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</si>
  <si>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</si>
  <si>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</si>
  <si>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</si>
  <si>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</si>
  <si>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</si>
  <si>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</si>
  <si>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</si>
  <si>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</si>
  <si>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</si>
  <si>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</si>
  <si>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</si>
  <si>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</si>
  <si>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</si>
  <si>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</si>
  <si>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</si>
  <si>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</si>
  <si>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</si>
  <si>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</si>
  <si>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</si>
  <si>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</si>
  <si>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</si>
  <si>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</si>
  <si>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</si>
  <si>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</si>
  <si>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</si>
  <si>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</si>
  <si>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</si>
  <si>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</si>
  <si>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</si>
  <si>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</si>
  <si>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</si>
  <si>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</si>
  <si>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</si>
  <si>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</si>
  <si>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</si>
  <si>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</si>
  <si>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</si>
  <si>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</si>
  <si>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</si>
  <si>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</si>
  <si>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</si>
  <si>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</si>
  <si>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</si>
  <si>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</si>
  <si>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</si>
  <si>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</si>
  <si>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</si>
  <si>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</si>
  <si>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</si>
  <si>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</si>
  <si>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</si>
  <si>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</si>
  <si>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</si>
  <si>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</si>
  <si>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</si>
  <si>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</si>
  <si>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</si>
  <si>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</si>
  <si>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</si>
  <si>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</si>
  <si>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</si>
  <si>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</si>
  <si>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</si>
  <si>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</si>
  <si>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</si>
  <si>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</si>
  <si>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</si>
  <si>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</si>
  <si>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</si>
  <si>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</si>
  <si>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</si>
  <si>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</si>
  <si>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</si>
  <si>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</si>
  <si>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</si>
  <si>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</si>
  <si>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</si>
  <si>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</si>
  <si>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</si>
  <si>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</si>
  <si>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</si>
  <si>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</si>
  <si>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</si>
  <si>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</si>
  <si>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</si>
  <si>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</si>
  <si>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</si>
  <si>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</si>
  <si>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</si>
  <si>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</si>
  <si>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</si>
  <si>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</si>
  <si>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</si>
  <si>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</si>
  <si>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</si>
  <si>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</si>
  <si>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</si>
  <si>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</si>
  <si>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</si>
  <si>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</si>
  <si>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</si>
  <si>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</si>
  <si>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</si>
  <si>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</si>
  <si>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</si>
  <si>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</si>
  <si>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</si>
  <si>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</si>
  <si>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</si>
  <si>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</si>
  <si>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</si>
  <si>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</si>
  <si>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</si>
  <si>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</si>
  <si>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</si>
  <si>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</si>
  <si>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</si>
  <si>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</si>
  <si>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</si>
  <si>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</si>
  <si>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</si>
  <si>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</si>
  <si>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</si>
  <si>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</si>
  <si>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</si>
  <si>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</si>
  <si>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</si>
  <si>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</si>
  <si>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</si>
  <si>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</si>
  <si>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</si>
  <si>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</si>
  <si>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</si>
  <si>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</si>
  <si>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</si>
  <si>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</si>
  <si>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</si>
  <si>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</si>
  <si>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</si>
  <si>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</si>
  <si>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</si>
  <si>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</si>
  <si>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</si>
  <si>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</si>
  <si>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</si>
  <si>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</si>
  <si>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</si>
  <si>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</si>
  <si>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</si>
  <si>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</si>
  <si>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</si>
  <si>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</si>
  <si>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</si>
  <si>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</si>
  <si>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</si>
  <si>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</si>
  <si>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</si>
  <si>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</si>
  <si>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</si>
  <si>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</si>
  <si>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</si>
  <si>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</si>
  <si>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</si>
  <si>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</si>
  <si>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</si>
  <si>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</si>
  <si>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</si>
  <si>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</si>
  <si>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</si>
  <si>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</si>
  <si>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</si>
  <si>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</si>
  <si>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</si>
  <si>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</si>
  <si>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</si>
  <si>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</si>
  <si>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</si>
  <si>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</si>
  <si>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</si>
  <si>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</si>
  <si>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</si>
  <si>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</si>
  <si>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</si>
  <si>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</si>
  <si>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</si>
  <si>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</si>
  <si>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</si>
  <si>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</si>
  <si>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</si>
  <si>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</si>
  <si>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</si>
  <si>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</si>
  <si>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</si>
  <si>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</si>
  <si>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</si>
  <si>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</si>
  <si>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</si>
  <si>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</si>
  <si>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</si>
  <si>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</si>
  <si>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</si>
  <si>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</si>
  <si>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</si>
  <si>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</si>
  <si>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</si>
  <si>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</si>
  <si>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</si>
  <si>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</si>
  <si>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</si>
  <si>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</si>
  <si>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</si>
  <si>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</si>
  <si>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</si>
  <si>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</si>
  <si>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</si>
  <si>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</si>
  <si>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</si>
  <si>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</si>
  <si>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</si>
  <si>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</si>
  <si>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</si>
  <si>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</si>
  <si>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</si>
  <si>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</si>
  <si>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</si>
  <si>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</si>
  <si>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</si>
  <si>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</si>
  <si>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</si>
  <si>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</si>
  <si>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</si>
  <si>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</si>
  <si>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</si>
  <si>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</si>
  <si>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</si>
  <si>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</si>
  <si>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</si>
  <si>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</si>
  <si>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</si>
  <si>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</si>
  <si>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</si>
  <si>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</si>
  <si>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</si>
  <si>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</si>
  <si>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</si>
  <si>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</si>
  <si>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</si>
  <si>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</si>
  <si>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</si>
  <si>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</si>
  <si>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</si>
  <si>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</si>
  <si>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</si>
  <si>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</si>
  <si>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</si>
  <si>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</si>
  <si>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</si>
  <si>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</si>
  <si>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</si>
  <si>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</si>
  <si>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</si>
  <si>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</si>
  <si>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</si>
  <si>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</si>
  <si>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</si>
  <si>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</si>
  <si>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</si>
  <si>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</si>
  <si>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</si>
  <si>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</si>
  <si>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</si>
  <si>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</si>
  <si>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</si>
  <si>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</si>
  <si>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</si>
  <si>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</si>
  <si>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</si>
  <si>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</si>
  <si>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</si>
  <si>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</si>
  <si>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</si>
  <si>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</si>
  <si>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</si>
  <si>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</si>
  <si>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</si>
  <si>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</si>
  <si>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</si>
  <si>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</si>
  <si>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</si>
  <si>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</si>
  <si>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</si>
  <si>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</si>
  <si>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</si>
  <si>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</si>
  <si>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</si>
  <si>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</si>
  <si>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</si>
  <si>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</si>
  <si>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</si>
  <si>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</si>
  <si>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</si>
  <si>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</si>
  <si>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</si>
  <si>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</si>
  <si>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</si>
  <si>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</si>
  <si>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</si>
  <si>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</si>
  <si>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</si>
  <si>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</si>
  <si>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</si>
  <si>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</si>
  <si>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</si>
  <si>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</si>
  <si>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</si>
  <si>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</si>
  <si>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</si>
  <si>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</si>
  <si>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</si>
  <si>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</si>
  <si>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</si>
  <si>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</si>
  <si>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</si>
  <si>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</si>
  <si>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</si>
  <si>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</si>
  <si>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</si>
  <si>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</si>
  <si>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</si>
  <si>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</si>
  <si>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</si>
  <si>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</si>
  <si>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</si>
  <si>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</si>
  <si>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</si>
  <si>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</si>
  <si>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</si>
  <si>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</si>
  <si>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</si>
  <si>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</si>
  <si>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</si>
  <si>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</si>
  <si>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</si>
  <si>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</si>
  <si>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</si>
  <si>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</si>
  <si>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</si>
  <si>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</si>
  <si>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</si>
  <si>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</si>
  <si>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</si>
  <si>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</si>
  <si>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</si>
  <si>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</si>
  <si>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</si>
  <si>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</si>
  <si>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</si>
  <si>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</si>
  <si>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</si>
  <si>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</si>
  <si>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</si>
  <si>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</si>
  <si>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</si>
  <si>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</si>
  <si>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</si>
  <si>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</si>
  <si>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</si>
  <si>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</si>
  <si>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</si>
  <si>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</si>
  <si>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</si>
  <si>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</si>
  <si>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</si>
  <si>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</si>
  <si>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</si>
  <si>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</si>
  <si>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</si>
  <si>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</si>
  <si>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</si>
  <si>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</si>
  <si>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</si>
  <si>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</si>
  <si>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</si>
  <si>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</si>
  <si>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</si>
  <si>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</si>
  <si>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</si>
  <si>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</si>
  <si>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</si>
  <si>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</si>
  <si>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</si>
  <si>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</si>
  <si>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</si>
  <si>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</si>
  <si>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</si>
  <si>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</si>
  <si>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</si>
  <si>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</si>
  <si>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</si>
  <si>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</si>
  <si>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</si>
  <si>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</si>
  <si>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</si>
  <si>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</si>
  <si>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</si>
  <si>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</si>
  <si>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</si>
  <si>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</si>
  <si>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</si>
  <si>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</si>
  <si>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</si>
  <si>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</si>
  <si>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</si>
  <si>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</si>
  <si>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</si>
  <si>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</si>
  <si>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</si>
  <si>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</si>
  <si>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</si>
  <si>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</si>
  <si>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</si>
  <si>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</si>
  <si>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</si>
  <si>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</si>
  <si>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</si>
  <si>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</si>
  <si>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</si>
  <si>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</si>
  <si>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</si>
  <si>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</si>
  <si>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</si>
  <si>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</si>
  <si>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</si>
  <si>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</si>
  <si>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</si>
  <si>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</si>
  <si>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</si>
  <si>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</si>
  <si>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</si>
  <si>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</si>
  <si>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</si>
  <si>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</si>
  <si>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</si>
  <si>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</si>
  <si>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</si>
  <si>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</si>
  <si>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</si>
  <si>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</si>
  <si>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</si>
  <si>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</si>
  <si>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</si>
  <si>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</si>
  <si>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</si>
  <si>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</si>
  <si>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</si>
  <si>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</si>
  <si>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</si>
  <si>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</si>
  <si>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</si>
  <si>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</si>
  <si>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</si>
  <si>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</si>
  <si>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</si>
  <si>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</si>
  <si>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</si>
  <si>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</si>
  <si>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</si>
  <si>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</si>
  <si>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</si>
  <si>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</si>
  <si>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</si>
  <si>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</si>
  <si>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</si>
  <si>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</si>
  <si>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</si>
  <si>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</si>
  <si>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</si>
  <si>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</si>
  <si>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</si>
  <si>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</si>
  <si>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</si>
  <si>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</si>
  <si>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</si>
  <si>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</si>
  <si>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</si>
  <si>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</si>
  <si>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</si>
  <si>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</si>
  <si>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</si>
  <si>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</si>
  <si>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</si>
  <si>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</si>
  <si>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</si>
  <si>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</si>
  <si>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</si>
  <si>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</si>
  <si>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</si>
  <si>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</si>
  <si>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</si>
  <si>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</si>
  <si>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</si>
  <si>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</si>
  <si>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</si>
  <si>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</si>
  <si>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</si>
  <si>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</si>
  <si>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</si>
  <si>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</si>
  <si>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</si>
  <si>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</si>
  <si>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</si>
  <si>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</si>
  <si>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</si>
  <si>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</si>
  <si>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</si>
  <si>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</si>
  <si>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</si>
  <si>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</si>
  <si>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</si>
  <si>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</si>
  <si>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</si>
  <si>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</si>
  <si>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</si>
  <si>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</si>
  <si>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</si>
  <si>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</si>
  <si>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</si>
  <si>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</si>
  <si>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</si>
  <si>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</si>
  <si>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</si>
  <si>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</si>
  <si>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</si>
  <si>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</si>
  <si>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</si>
  <si>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</si>
  <si>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</si>
  <si>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</si>
  <si>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</si>
  <si>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</si>
  <si>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</si>
  <si>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</si>
  <si>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</si>
  <si>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</si>
  <si>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</si>
  <si>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</si>
  <si>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</si>
  <si>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</si>
  <si>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</si>
  <si>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</si>
  <si>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</si>
  <si>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</si>
  <si>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</si>
  <si>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</si>
  <si>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</si>
  <si>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</si>
  <si>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</si>
  <si>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</si>
  <si>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</si>
  <si>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</si>
  <si>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</si>
  <si>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</si>
  <si>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</si>
  <si>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</si>
  <si>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</si>
  <si>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</si>
  <si>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</si>
  <si>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</si>
  <si>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</si>
  <si>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</si>
  <si>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</si>
  <si>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</si>
  <si>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</si>
  <si>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</si>
  <si>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</si>
  <si>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</si>
  <si>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</si>
  <si>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</si>
  <si>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</si>
  <si>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</si>
  <si>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</si>
  <si>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</si>
  <si>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</si>
  <si>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</si>
  <si>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</si>
  <si>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</si>
  <si>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</si>
  <si>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</si>
  <si>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</si>
  <si>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</si>
  <si>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</si>
  <si>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</si>
  <si>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</si>
  <si>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</si>
  <si>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</si>
  <si>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</si>
  <si>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</si>
  <si>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</si>
  <si>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</si>
  <si>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</si>
  <si>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</si>
  <si>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</si>
  <si>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</si>
  <si>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</si>
  <si>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</si>
  <si>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</si>
  <si>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</si>
  <si>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</si>
  <si>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</si>
  <si>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</si>
  <si>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</si>
  <si>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</si>
  <si>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</si>
  <si>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</si>
  <si>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</si>
  <si>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</si>
  <si>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</si>
  <si>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</si>
  <si>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</si>
  <si>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</si>
  <si>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</si>
  <si>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</si>
  <si>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</si>
  <si>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</si>
  <si>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</si>
  <si>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</si>
  <si>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</si>
  <si>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</si>
  <si>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</si>
  <si>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</si>
  <si>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</si>
  <si>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</si>
  <si>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</si>
  <si>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</si>
  <si>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</si>
  <si>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</si>
  <si>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</si>
  <si>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</si>
  <si>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</si>
  <si>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</si>
  <si>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</si>
  <si>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</si>
  <si>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</si>
  <si>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</si>
  <si>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</si>
  <si>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</si>
  <si>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</si>
  <si>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</si>
  <si>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</si>
  <si>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</si>
  <si>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</si>
  <si>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</si>
  <si>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</si>
  <si>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</si>
  <si>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</si>
  <si>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</si>
  <si>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</si>
  <si>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</si>
  <si>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</si>
  <si>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</si>
  <si>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</si>
  <si>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</si>
  <si>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</si>
  <si>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</si>
  <si>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</si>
  <si>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</si>
  <si>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</si>
  <si>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</si>
  <si>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</si>
  <si>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</si>
  <si>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</si>
  <si>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</si>
  <si>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</si>
  <si>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</si>
  <si>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</si>
  <si>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</si>
  <si>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</si>
  <si>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</si>
  <si>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</si>
  <si>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</si>
  <si>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</si>
  <si>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</si>
  <si>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</si>
  <si>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</si>
  <si>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</si>
  <si>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</si>
  <si>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</si>
  <si>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</si>
  <si>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</si>
  <si>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</si>
  <si>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</si>
  <si>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</si>
  <si>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</si>
  <si>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</si>
  <si>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</si>
  <si>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</si>
  <si>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</si>
  <si>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</si>
  <si>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</si>
  <si>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</si>
  <si>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</si>
  <si>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</si>
  <si>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</si>
  <si>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</si>
  <si>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</si>
  <si>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</si>
  <si>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</si>
  <si>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</si>
  <si>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</si>
  <si>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</si>
  <si>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</si>
  <si>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</si>
  <si>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</si>
  <si>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</si>
  <si>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</si>
  <si>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</si>
  <si>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</si>
  <si>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</si>
  <si>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</si>
  <si>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</si>
  <si>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</si>
  <si>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</si>
  <si>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</si>
  <si>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</si>
  <si>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</si>
  <si>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</si>
  <si>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</si>
  <si>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</si>
  <si>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</si>
  <si>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</si>
  <si>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</si>
  <si>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</si>
  <si>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</si>
  <si>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</si>
  <si>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</si>
  <si>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</si>
  <si>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</si>
  <si>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</si>
  <si>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</si>
  <si>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</si>
  <si>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</si>
  <si>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</si>
  <si>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</si>
  <si>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</si>
  <si>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</si>
  <si>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</si>
  <si>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</si>
  <si>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</si>
  <si>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</si>
  <si>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</si>
  <si>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</si>
  <si>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</si>
  <si>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</si>
  <si>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</si>
  <si>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</si>
  <si>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</si>
  <si>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</si>
  <si>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</si>
  <si>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</si>
  <si>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</si>
  <si>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</si>
  <si>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</si>
  <si>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</si>
  <si>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</si>
  <si>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</si>
  <si>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</si>
  <si>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</si>
  <si>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</si>
  <si>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</si>
  <si>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</si>
  <si>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</si>
  <si>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</si>
  <si>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</si>
  <si>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</si>
  <si>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</si>
  <si>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</si>
  <si>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</si>
  <si>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</si>
  <si>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</si>
  <si>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</si>
  <si>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</si>
  <si>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</si>
  <si>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</si>
  <si>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</si>
  <si>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</si>
  <si>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</si>
  <si>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</si>
  <si>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</si>
  <si>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</si>
  <si>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</si>
  <si>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</si>
  <si>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</si>
  <si>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</si>
  <si>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</si>
  <si>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</si>
  <si>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</si>
  <si>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</si>
  <si>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</si>
  <si>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</si>
  <si>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</si>
  <si>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</si>
  <si>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</si>
  <si>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</si>
  <si>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</si>
  <si>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</si>
  <si>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</si>
  <si>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</si>
  <si>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</si>
  <si>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</si>
  <si>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</si>
  <si>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</si>
  <si>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</si>
  <si>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</si>
  <si>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</si>
  <si>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</si>
  <si>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</si>
  <si>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</si>
  <si>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</si>
  <si>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</si>
  <si>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</si>
  <si>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</si>
  <si>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</si>
  <si>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</si>
  <si>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</si>
  <si>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</si>
  <si>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</si>
  <si>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</si>
  <si>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</si>
  <si>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</si>
  <si>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</si>
  <si>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</si>
  <si>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</si>
  <si>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</si>
  <si>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</si>
  <si>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</si>
  <si>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</si>
  <si>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</si>
  <si>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</si>
  <si>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</si>
  <si>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</si>
  <si>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</si>
  <si>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</si>
  <si>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</si>
  <si>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</si>
  <si>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</si>
  <si>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</si>
  <si>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</si>
  <si>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</si>
  <si>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</si>
  <si>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</si>
  <si>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</si>
  <si>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</si>
  <si>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</si>
  <si>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</si>
  <si>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</si>
  <si>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</si>
  <si>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</si>
  <si>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</si>
  <si>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</si>
  <si>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</si>
  <si>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</si>
  <si>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</si>
  <si>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</si>
  <si>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</si>
  <si>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</si>
  <si>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</si>
  <si>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</si>
  <si>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</si>
  <si>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</si>
  <si>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</si>
  <si>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</si>
  <si>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</si>
  <si>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</si>
  <si>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</si>
  <si>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</si>
  <si>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</si>
  <si>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</si>
  <si>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</si>
  <si>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</si>
  <si>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</si>
  <si>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</si>
  <si>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</si>
  <si>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</si>
  <si>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</si>
  <si>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</si>
  <si>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</si>
  <si>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</si>
  <si>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</si>
  <si>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</si>
  <si>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</si>
  <si>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</si>
  <si>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</si>
  <si>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</si>
  <si>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</si>
  <si>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</si>
  <si>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</si>
  <si>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</si>
  <si>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</si>
  <si>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</si>
  <si>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</si>
  <si>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</si>
  <si>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</si>
  <si>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</si>
  <si>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</si>
  <si>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</si>
  <si>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</si>
  <si>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</si>
  <si>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</si>
  <si>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</si>
  <si>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</si>
  <si>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</si>
  <si>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</si>
  <si>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</si>
  <si>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</si>
  <si>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</si>
  <si>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</si>
  <si>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</si>
  <si>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</si>
  <si>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</si>
  <si>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</si>
  <si>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</si>
  <si>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</si>
  <si>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</si>
  <si>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</si>
  <si>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</si>
  <si>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</si>
  <si>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</si>
  <si>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</si>
  <si>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</si>
  <si>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</si>
  <si>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</si>
  <si>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</si>
  <si>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</si>
  <si>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</si>
  <si>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</si>
  <si>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</si>
  <si>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</si>
  <si>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</si>
  <si>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</si>
  <si>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</si>
  <si>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</si>
  <si>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</si>
  <si>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</si>
  <si>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</si>
  <si>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</si>
  <si>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</si>
  <si>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</si>
  <si>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</si>
  <si>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</si>
  <si>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</si>
  <si>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</si>
  <si>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</si>
  <si>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</si>
  <si>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</si>
  <si>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</si>
  <si>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</si>
  <si>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</si>
  <si>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</si>
  <si>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</si>
  <si>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</si>
  <si>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</si>
  <si>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</si>
  <si>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</si>
  <si>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</si>
  <si>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</si>
  <si>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</si>
  <si>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</si>
  <si>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</si>
  <si>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</si>
  <si>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</si>
  <si>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</si>
  <si>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</si>
  <si>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</si>
  <si>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</si>
  <si>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</si>
  <si>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</si>
  <si>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</si>
  <si>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</si>
  <si>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</si>
  <si>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</si>
  <si>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</si>
  <si>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</si>
  <si>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</si>
  <si>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</si>
  <si>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</si>
  <si>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</si>
  <si>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</si>
  <si>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</si>
  <si>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</si>
  <si>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</si>
  <si>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</si>
  <si>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</si>
  <si>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</si>
  <si>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</si>
  <si>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</si>
  <si>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</si>
  <si>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</si>
  <si>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</si>
  <si>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</si>
  <si>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</si>
  <si>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</si>
  <si>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</si>
  <si>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</si>
  <si>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</si>
  <si>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</si>
  <si>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</si>
  <si>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</si>
  <si>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</si>
  <si>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</si>
  <si>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</si>
  <si>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</si>
  <si>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</si>
  <si>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</si>
  <si>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</si>
  <si>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</si>
  <si>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</si>
  <si>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</si>
  <si>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</si>
  <si>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</si>
  <si>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</si>
  <si>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</si>
  <si>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</si>
  <si>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</si>
  <si>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</si>
  <si>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</si>
  <si>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</si>
  <si>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</si>
  <si>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</si>
  <si>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</si>
  <si>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</si>
  <si>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</si>
  <si>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</si>
  <si>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</si>
  <si>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</si>
  <si>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</si>
  <si>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</si>
  <si>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</si>
  <si>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</si>
  <si>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</si>
  <si>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</si>
  <si>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</si>
  <si>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</si>
  <si>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</si>
  <si>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</si>
  <si>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</si>
  <si>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</si>
  <si>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</si>
  <si>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</si>
  <si>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</si>
  <si>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</si>
  <si>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</si>
  <si>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</si>
  <si>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</si>
  <si>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</si>
  <si>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</si>
  <si>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</si>
  <si>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</si>
  <si>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</si>
  <si>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</si>
  <si>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</si>
  <si>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</si>
  <si>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</si>
  <si>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</si>
  <si>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</si>
  <si>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</si>
  <si>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</si>
  <si>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</si>
  <si>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</si>
  <si>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</si>
  <si>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</si>
  <si>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</si>
  <si>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</si>
  <si>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</si>
  <si>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</si>
  <si>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</si>
  <si>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</si>
  <si>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</si>
  <si>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</si>
  <si>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</si>
  <si>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</si>
  <si>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</si>
  <si>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</si>
  <si>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</si>
  <si>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</si>
  <si>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</si>
  <si>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</si>
  <si>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</si>
  <si>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</si>
  <si>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</si>
  <si>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</si>
  <si>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</si>
  <si>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</si>
  <si>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</si>
  <si>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</si>
  <si>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</si>
  <si>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</si>
  <si>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</si>
  <si>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</si>
  <si>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</si>
  <si>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</si>
  <si>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</si>
  <si>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</si>
  <si>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</si>
  <si>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</si>
  <si>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</si>
  <si>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</si>
  <si>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</si>
  <si>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</si>
  <si>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</si>
  <si>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</si>
  <si>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</si>
  <si>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</si>
  <si>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</si>
  <si>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</si>
  <si>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</si>
  <si>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</si>
  <si>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</si>
  <si>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</si>
  <si>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</si>
  <si>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</si>
  <si>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</si>
  <si>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</si>
  <si>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</si>
  <si>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</si>
  <si>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</si>
  <si>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</si>
  <si>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</si>
  <si>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</si>
  <si>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</si>
  <si>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</si>
  <si>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</si>
  <si>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</si>
  <si>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</si>
  <si>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</si>
  <si>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</si>
  <si>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</si>
  <si>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</si>
  <si>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</si>
  <si>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</si>
  <si>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</si>
  <si>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</si>
  <si>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</si>
  <si>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</si>
  <si>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</si>
  <si>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</si>
  <si>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</si>
  <si>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</si>
  <si>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</si>
  <si>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</si>
  <si>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</si>
  <si>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</si>
  <si>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</si>
  <si>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</si>
  <si>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</si>
  <si>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</si>
  <si>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</si>
  <si>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</si>
  <si>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</si>
  <si>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</si>
  <si>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</si>
  <si>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</si>
  <si>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</si>
  <si>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</si>
  <si>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</si>
  <si>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</si>
  <si>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</si>
  <si>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</si>
  <si>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</si>
  <si>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</si>
  <si>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</si>
  <si>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</si>
  <si>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</si>
  <si>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</si>
  <si>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</si>
  <si>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</si>
  <si>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</si>
  <si>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</si>
  <si>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</si>
  <si>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</si>
  <si>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</si>
  <si>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</si>
  <si>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</si>
  <si>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</si>
  <si>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</si>
  <si>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</si>
  <si>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</si>
  <si>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</si>
  <si>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</si>
  <si>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</si>
  <si>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</si>
  <si>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</si>
  <si>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</si>
  <si>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</si>
  <si>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</si>
  <si>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</si>
  <si>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</si>
  <si>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</si>
  <si>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</si>
  <si>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</si>
  <si>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</si>
  <si>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</si>
  <si>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</si>
  <si>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</si>
  <si>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</si>
  <si>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</si>
  <si>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</si>
  <si>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</si>
  <si>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</si>
  <si>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</si>
  <si>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</si>
  <si>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</si>
  <si>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</si>
  <si>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</si>
  <si>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</si>
  <si>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</si>
  <si>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</si>
  <si>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</si>
  <si>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</si>
  <si>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</si>
  <si>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</si>
  <si>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</si>
  <si>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</si>
  <si>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</si>
  <si>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</si>
  <si>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</si>
  <si>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</si>
  <si>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</si>
  <si>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</si>
  <si>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</si>
  <si>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</si>
  <si>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</si>
  <si>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</si>
  <si>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</si>
  <si>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</si>
  <si>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</si>
  <si>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</si>
  <si>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</si>
  <si>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</si>
  <si>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</si>
  <si>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</si>
  <si>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</si>
  <si>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</si>
  <si>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</si>
  <si>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</si>
  <si>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</si>
  <si>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</si>
  <si>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</si>
  <si>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</si>
  <si>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</si>
  <si>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</si>
  <si>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</si>
  <si>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</si>
  <si>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</si>
  <si>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</si>
  <si>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</si>
  <si>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</si>
  <si>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</si>
  <si>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</si>
  <si>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</si>
  <si>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</si>
  <si>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</si>
  <si>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</si>
  <si>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</si>
  <si>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</si>
  <si>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</si>
  <si>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</si>
  <si>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</si>
  <si>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</si>
  <si>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</si>
  <si>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</si>
  <si>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</si>
  <si>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</si>
  <si>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</si>
  <si>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</si>
  <si>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</si>
  <si>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</si>
  <si>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</si>
  <si>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</si>
  <si>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</si>
  <si>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</si>
  <si>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</si>
  <si>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</si>
  <si>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</si>
  <si>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</si>
  <si>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</si>
  <si>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</si>
  <si>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</si>
  <si>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</si>
  <si>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</si>
  <si>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</si>
  <si>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</si>
  <si>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</si>
  <si>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</si>
  <si>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</si>
  <si>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</si>
  <si>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</si>
  <si>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</si>
  <si>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</si>
  <si>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</si>
  <si>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</si>
  <si>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</si>
  <si>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</si>
  <si>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</si>
  <si>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</si>
  <si>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</si>
  <si>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</si>
  <si>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</si>
  <si>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</si>
  <si>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</si>
  <si>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</si>
  <si>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</si>
  <si>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</si>
  <si>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</si>
  <si>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</si>
  <si>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</si>
  <si>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</si>
  <si>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</si>
  <si>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</si>
  <si>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</si>
  <si>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</si>
  <si>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</si>
  <si>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</si>
  <si>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</si>
  <si>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</si>
  <si>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</si>
  <si>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</si>
  <si>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</si>
  <si>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</si>
  <si>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</si>
  <si>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</si>
  <si>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</si>
  <si>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</si>
  <si>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</si>
  <si>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</si>
  <si>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</si>
  <si>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</si>
  <si>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</si>
  <si>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</si>
  <si>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</si>
  <si>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</si>
  <si>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</si>
  <si>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</si>
  <si>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</si>
  <si>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</si>
  <si>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</si>
  <si>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</si>
  <si>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</si>
  <si>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</si>
  <si>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</si>
  <si>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</si>
  <si>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</si>
  <si>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</si>
  <si>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</si>
  <si>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</si>
  <si>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</si>
  <si>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</si>
  <si>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</si>
  <si>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</si>
  <si>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</si>
  <si>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</si>
  <si>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</si>
  <si>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</si>
  <si>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</si>
  <si>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</si>
  <si>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</si>
  <si>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</si>
  <si>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</si>
  <si>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</si>
  <si>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</si>
  <si>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</si>
  <si>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</si>
  <si>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</si>
  <si>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</si>
  <si>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</si>
  <si>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</si>
  <si>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</si>
  <si>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</si>
  <si>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</si>
  <si>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</si>
  <si>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</si>
  <si>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</si>
  <si>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</si>
  <si>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</si>
  <si>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</si>
  <si>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</si>
  <si>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</si>
  <si>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</si>
  <si>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</si>
  <si>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</si>
  <si>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</si>
  <si>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</si>
  <si>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</si>
  <si>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</si>
  <si>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</si>
  <si>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</si>
  <si>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</si>
  <si>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</si>
  <si>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</si>
  <si>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</si>
  <si>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</si>
  <si>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</si>
  <si>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</si>
  <si>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</si>
  <si>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</si>
  <si>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</si>
  <si>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</si>
  <si>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</si>
  <si>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</si>
  <si>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</si>
  <si>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</si>
  <si>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</si>
  <si>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</si>
  <si>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</si>
  <si>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</si>
  <si>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</si>
  <si>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</si>
  <si>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</si>
  <si>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</si>
  <si>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</si>
  <si>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</si>
  <si>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</si>
  <si>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</si>
  <si>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</si>
  <si>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</si>
  <si>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</si>
  <si>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</si>
  <si>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</si>
  <si>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</si>
  <si>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</si>
  <si>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</si>
  <si>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</si>
  <si>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</si>
  <si>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</si>
  <si>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</si>
  <si>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</si>
  <si>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</si>
  <si>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</si>
  <si>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</si>
  <si>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</si>
  <si>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</si>
  <si>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</si>
  <si>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</si>
  <si>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</si>
  <si>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</si>
  <si>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</si>
  <si>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</si>
  <si>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</si>
  <si>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</si>
  <si>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</si>
  <si>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</si>
  <si>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</si>
  <si>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</si>
  <si>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</si>
  <si>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</si>
  <si>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</si>
  <si>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</si>
  <si>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</si>
  <si>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</si>
  <si>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</si>
  <si>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</si>
  <si>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</si>
  <si>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</si>
  <si>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</si>
  <si>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</si>
  <si>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</si>
  <si>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</si>
  <si>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</si>
  <si>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</si>
  <si>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</si>
  <si>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</si>
  <si>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</si>
  <si>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</si>
  <si>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</si>
  <si>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</si>
  <si>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</si>
  <si>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</si>
  <si>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</si>
  <si>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</si>
  <si>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</si>
  <si>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</si>
  <si>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</si>
  <si>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</si>
  <si>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</si>
  <si>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</si>
  <si>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</si>
  <si>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</si>
  <si>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</si>
  <si>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</si>
  <si>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</si>
  <si>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</si>
  <si>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</si>
  <si>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</si>
  <si>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</si>
  <si>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</si>
  <si>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</si>
  <si>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</si>
  <si>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</si>
  <si>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</si>
  <si>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</si>
  <si>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</si>
  <si>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</si>
  <si>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</si>
  <si>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</si>
  <si>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</si>
  <si>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</si>
  <si>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</si>
  <si>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</si>
  <si>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</si>
  <si>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</si>
  <si>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</si>
  <si>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</si>
  <si>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</si>
  <si>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</si>
  <si>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</si>
  <si>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</si>
  <si>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</si>
  <si>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</si>
  <si>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</si>
  <si>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</si>
  <si>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</si>
  <si>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</si>
  <si>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</si>
  <si>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</si>
  <si>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</si>
  <si>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</si>
  <si>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</si>
  <si>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</si>
  <si>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</si>
  <si>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</si>
  <si>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</si>
  <si>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</si>
  <si>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</si>
  <si>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</si>
  <si>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</si>
  <si>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</si>
  <si>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</si>
  <si>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</si>
  <si>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</si>
  <si>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</si>
  <si>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</si>
  <si>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</si>
  <si>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</si>
  <si>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</si>
  <si>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</si>
  <si>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</si>
  <si>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</si>
  <si>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</si>
  <si>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</si>
  <si>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</si>
  <si>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</si>
  <si>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</si>
  <si>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</si>
  <si>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</si>
  <si>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</si>
  <si>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</si>
  <si>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</si>
  <si>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</si>
  <si>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</si>
  <si>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</si>
  <si>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</si>
  <si>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</si>
  <si>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</si>
  <si>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</si>
  <si>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</si>
  <si>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</si>
  <si>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</si>
  <si>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</si>
  <si>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</si>
  <si>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</si>
  <si>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</si>
  <si>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</si>
  <si>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</si>
  <si>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</si>
  <si>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</si>
  <si>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</si>
  <si>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</si>
  <si>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</si>
  <si>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</si>
  <si>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</si>
  <si>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</si>
  <si>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</si>
  <si>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</si>
  <si>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</si>
  <si>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</si>
  <si>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</si>
  <si>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</si>
  <si>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</si>
  <si>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</si>
  <si>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</si>
  <si>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</si>
  <si>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</si>
  <si>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</si>
  <si>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</si>
  <si>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</si>
  <si>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</si>
  <si>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</si>
  <si>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</si>
  <si>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</si>
  <si>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</si>
  <si>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</si>
  <si>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</si>
  <si>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</si>
  <si>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</si>
  <si>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</si>
  <si>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</si>
  <si>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</si>
  <si>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</si>
  <si>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</si>
  <si>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</si>
  <si>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</si>
  <si>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</si>
  <si>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</si>
  <si>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</si>
  <si>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</si>
  <si>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</si>
  <si>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</si>
  <si>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</si>
  <si>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</si>
  <si>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</si>
  <si>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</si>
  <si>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</si>
  <si>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</si>
  <si>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</si>
  <si>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</si>
  <si>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</si>
  <si>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</si>
  <si>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</si>
  <si>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</si>
  <si>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</si>
  <si>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</si>
  <si>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</si>
  <si>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</si>
  <si>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</si>
  <si>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</si>
  <si>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</si>
  <si>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</si>
  <si>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</si>
  <si>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</si>
  <si>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</si>
  <si>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</si>
  <si>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</si>
  <si>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</si>
  <si>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</si>
  <si>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</si>
  <si>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</si>
  <si>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</si>
  <si>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</si>
  <si>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</si>
  <si>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</si>
  <si>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</si>
  <si>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</si>
  <si>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</si>
  <si>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</si>
  <si>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</si>
  <si>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</si>
  <si>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</si>
  <si>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</si>
  <si>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</si>
  <si>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</si>
  <si>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</si>
  <si>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</si>
  <si>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</si>
  <si>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</si>
  <si>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</si>
  <si>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</si>
  <si>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</si>
  <si>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</si>
  <si>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</si>
  <si>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</si>
  <si>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</si>
  <si>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</si>
  <si>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</si>
  <si>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</si>
  <si>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</si>
  <si>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</si>
  <si>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</si>
  <si>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</si>
  <si>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</si>
  <si>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</si>
  <si>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</si>
  <si>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</si>
  <si>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</si>
  <si>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</si>
  <si>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</si>
  <si>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</si>
  <si>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</si>
  <si>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</si>
  <si>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</si>
  <si>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</si>
  <si>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</si>
  <si>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</si>
  <si>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</si>
  <si>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</si>
  <si>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</si>
  <si>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</si>
  <si>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</si>
  <si>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</si>
  <si>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</si>
  <si>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</si>
  <si>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</si>
  <si>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</si>
  <si>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</si>
  <si>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</si>
  <si>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</si>
  <si>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</si>
  <si>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</si>
  <si>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</si>
  <si>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</si>
  <si>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</si>
  <si>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</si>
  <si>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</si>
  <si>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</si>
  <si>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</si>
  <si>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</si>
  <si>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</si>
  <si>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</si>
  <si>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</si>
  <si>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</si>
  <si>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</si>
  <si>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</si>
  <si>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</si>
  <si>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</si>
  <si>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</si>
  <si>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</si>
  <si>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</si>
  <si>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</si>
  <si>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</si>
  <si>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</si>
  <si>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</si>
  <si>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</si>
  <si>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</si>
  <si>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</si>
  <si>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</si>
  <si>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</si>
  <si>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</si>
  <si>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</si>
  <si>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</si>
  <si>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</si>
  <si>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</si>
  <si>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</si>
  <si>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</si>
  <si>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</si>
  <si>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</si>
  <si>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</si>
  <si>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</si>
  <si>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</si>
  <si>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</si>
  <si>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</si>
  <si>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</si>
  <si>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</si>
  <si>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</si>
  <si>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</si>
  <si>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</si>
  <si>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</si>
  <si>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</si>
  <si>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</si>
  <si>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</si>
  <si>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</si>
  <si>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</si>
  <si>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</si>
  <si>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</si>
  <si>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</si>
  <si>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</si>
  <si>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</si>
  <si>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</si>
  <si>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</si>
  <si>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</si>
  <si>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</si>
  <si>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</si>
  <si>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</si>
  <si>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</si>
  <si>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</si>
  <si>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</si>
  <si>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</si>
  <si>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</si>
  <si>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</si>
  <si>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</si>
  <si>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</si>
  <si>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</si>
  <si>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</si>
  <si>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</si>
  <si>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</si>
  <si>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</si>
  <si>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</si>
  <si>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</si>
  <si>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</si>
  <si>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</si>
  <si>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</si>
  <si>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</si>
  <si>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</si>
  <si>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</si>
  <si>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</si>
  <si>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</si>
  <si>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</si>
  <si>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</si>
  <si>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</si>
  <si>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</si>
  <si>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</si>
  <si>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</si>
  <si>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</si>
  <si>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</si>
  <si>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</si>
  <si>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</si>
  <si>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</si>
  <si>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</si>
  <si>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</si>
  <si>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</si>
  <si>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</si>
  <si>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</si>
  <si>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</si>
  <si>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</si>
  <si>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</si>
  <si>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</si>
  <si>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</si>
  <si>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</si>
  <si>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</si>
  <si>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</si>
  <si>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</si>
  <si>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</si>
  <si>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</si>
  <si>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</si>
  <si>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</si>
  <si>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</si>
  <si>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</si>
  <si>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</si>
  <si>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</si>
  <si>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</si>
  <si>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</si>
  <si>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</si>
  <si>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</si>
  <si>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</si>
  <si>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</si>
  <si>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</si>
  <si>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</si>
  <si>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</si>
  <si>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</si>
  <si>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</si>
  <si>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</si>
  <si>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</si>
  <si>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</si>
  <si>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</si>
  <si>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</si>
  <si>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</si>
  <si>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</si>
  <si>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</si>
  <si>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</si>
  <si>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</si>
  <si>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</si>
  <si>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</si>
  <si>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</si>
  <si>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</si>
  <si>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</si>
  <si>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</si>
  <si>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</si>
  <si>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</si>
  <si>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</si>
  <si>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</si>
  <si>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</si>
  <si>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</si>
  <si>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</si>
  <si>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</si>
  <si>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</si>
  <si>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</si>
  <si>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</si>
  <si>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</si>
  <si>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</si>
  <si>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</si>
  <si>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</si>
  <si>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</si>
  <si>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</si>
  <si>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</si>
  <si>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</si>
  <si>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</si>
  <si>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</si>
  <si>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</si>
  <si>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</si>
  <si>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</si>
  <si>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</si>
  <si>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</si>
  <si>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</si>
  <si>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</si>
  <si>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</si>
  <si>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</si>
  <si>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</si>
  <si>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</si>
  <si>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</si>
  <si>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</si>
  <si>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</si>
  <si>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</si>
  <si>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</si>
  <si>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</si>
  <si>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</si>
  <si>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</si>
  <si>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</si>
  <si>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</si>
  <si>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</si>
  <si>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</si>
  <si>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</si>
  <si>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</si>
  <si>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</si>
  <si>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</si>
  <si>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</si>
  <si>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</si>
  <si>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</si>
  <si>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</si>
  <si>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</si>
  <si>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</si>
  <si>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</si>
  <si>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</si>
  <si>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</si>
  <si>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</si>
  <si>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</si>
  <si>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</si>
  <si>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</si>
  <si>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</si>
  <si>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</si>
  <si>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</si>
  <si>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</si>
  <si>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</si>
  <si>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</si>
  <si>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</si>
  <si>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</si>
  <si>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</si>
  <si>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</si>
  <si>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</si>
  <si>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</si>
  <si>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</si>
  <si>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</si>
  <si>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</si>
  <si>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</si>
  <si>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</si>
  <si>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</si>
  <si>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</si>
  <si>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</si>
  <si>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</si>
  <si>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</si>
  <si>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</si>
  <si>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</si>
  <si>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</si>
  <si>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</si>
  <si>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</si>
  <si>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</si>
  <si>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</si>
  <si>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</si>
  <si>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</si>
  <si>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</si>
  <si>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</si>
  <si>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</si>
  <si>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</si>
  <si>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</si>
  <si>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</si>
  <si>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</si>
  <si>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</si>
  <si>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</si>
  <si>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</si>
  <si>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</si>
  <si>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</si>
  <si>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</si>
  <si>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</si>
  <si>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</si>
  <si>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</si>
  <si>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</si>
  <si>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</si>
  <si>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</si>
  <si>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</si>
  <si>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</si>
  <si>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</si>
  <si>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</si>
  <si>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</si>
  <si>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</si>
  <si>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</si>
  <si>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</si>
  <si>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</si>
  <si>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</si>
  <si>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</si>
  <si>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</si>
  <si>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</si>
  <si>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</si>
  <si>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</si>
  <si>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</si>
  <si>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</si>
  <si>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</si>
  <si>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</si>
  <si>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</si>
  <si>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</si>
  <si>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</si>
  <si>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</si>
  <si>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</si>
  <si>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</si>
  <si>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</si>
  <si>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</si>
  <si>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</si>
  <si>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</si>
  <si>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</si>
  <si>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</si>
  <si>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</si>
  <si>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</si>
  <si>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</si>
  <si>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</si>
  <si>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</si>
  <si>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</si>
  <si>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</si>
  <si>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</si>
  <si>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</si>
  <si>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</si>
  <si>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</si>
  <si>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</si>
  <si>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</si>
  <si>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</si>
  <si>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</si>
  <si>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</si>
  <si>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</si>
  <si>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</si>
  <si>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</si>
  <si>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</si>
  <si>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</si>
  <si>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</si>
  <si>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</si>
  <si>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</si>
  <si>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</si>
  <si>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</si>
  <si>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</si>
  <si>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</si>
  <si>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</si>
  <si>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</si>
  <si>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</si>
  <si>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</si>
  <si>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</si>
  <si>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</si>
  <si>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</si>
  <si>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</si>
  <si>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</si>
  <si>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</si>
  <si>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</si>
  <si>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</si>
  <si>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</si>
  <si>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</si>
  <si>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</si>
  <si>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</si>
  <si>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</si>
  <si>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</si>
  <si>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</si>
  <si>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</si>
  <si>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</si>
  <si>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</si>
  <si>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</si>
  <si>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</si>
  <si>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</si>
  <si>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</si>
  <si>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</si>
  <si>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</si>
  <si>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</si>
  <si>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</si>
  <si>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</si>
  <si>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</si>
  <si>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</si>
  <si>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</si>
  <si>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</si>
  <si>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</si>
  <si>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</si>
  <si>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</si>
  <si>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</si>
  <si>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</si>
  <si>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</si>
  <si>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</si>
  <si>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</si>
  <si>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</si>
  <si>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</si>
  <si>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</si>
  <si>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</si>
  <si>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</si>
  <si>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</si>
  <si>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</si>
  <si>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</si>
  <si>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</si>
  <si>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</si>
  <si>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</si>
  <si>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</si>
  <si>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</si>
  <si>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</si>
  <si>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</si>
  <si>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</si>
  <si>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</si>
  <si>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</si>
  <si>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</si>
  <si>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</si>
  <si>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</si>
  <si>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</si>
  <si>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</si>
  <si>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</si>
  <si>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</si>
  <si>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</si>
  <si>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</si>
  <si>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</si>
  <si>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</si>
  <si>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</si>
  <si>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</si>
  <si>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</si>
  <si>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</si>
  <si>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</si>
  <si>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</si>
  <si>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</si>
  <si>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</si>
  <si>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</si>
  <si>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</si>
  <si>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</si>
  <si>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</si>
  <si>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</si>
  <si>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</si>
  <si>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</si>
  <si>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</si>
  <si>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</si>
  <si>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</si>
  <si>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</si>
  <si>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</si>
  <si>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</si>
  <si>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</si>
  <si>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</si>
  <si>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</si>
  <si>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</si>
  <si>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</si>
  <si>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</si>
  <si>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</si>
  <si>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</si>
  <si>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</si>
  <si>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</si>
  <si>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</si>
  <si>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</si>
  <si>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</si>
  <si>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</si>
  <si>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</si>
  <si>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</si>
  <si>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</si>
  <si>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</si>
  <si>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</si>
  <si>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</si>
  <si>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</si>
  <si>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</si>
  <si>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</si>
  <si>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</si>
  <si>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</si>
  <si>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</si>
  <si>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</si>
  <si>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</si>
  <si>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</si>
  <si>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</si>
  <si>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</si>
  <si>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</si>
  <si>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</si>
  <si>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</si>
  <si>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</si>
  <si>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</si>
  <si>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</si>
  <si>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</si>
  <si>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</si>
  <si>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</si>
  <si>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</si>
  <si>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</si>
  <si>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</si>
  <si>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</si>
  <si>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</si>
  <si>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</si>
  <si>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</si>
  <si>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</si>
  <si>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</si>
  <si>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</si>
  <si>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</si>
  <si>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</si>
  <si>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</si>
  <si>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</si>
  <si>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</si>
  <si>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</si>
  <si>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</si>
  <si>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</si>
  <si>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</si>
  <si>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</si>
  <si>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</si>
  <si>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</si>
  <si>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</si>
  <si>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</si>
  <si>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</si>
  <si>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</si>
  <si>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</si>
  <si>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</si>
  <si>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</si>
  <si>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</si>
  <si>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</si>
  <si>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</si>
  <si>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</si>
  <si>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</si>
  <si>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</si>
  <si>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</si>
  <si>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</si>
  <si>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</si>
  <si>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</si>
  <si>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</si>
  <si>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</si>
  <si>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</si>
  <si>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</si>
  <si>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</si>
  <si>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</si>
  <si>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</si>
  <si>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</si>
  <si>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</si>
  <si>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</si>
  <si>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</si>
  <si>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</si>
  <si>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</si>
  <si>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</si>
  <si>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</si>
  <si>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</si>
  <si>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</si>
  <si>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</si>
  <si>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</si>
  <si>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</si>
  <si>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</si>
  <si>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</si>
  <si>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</si>
  <si>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</si>
  <si>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</si>
  <si>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</si>
  <si>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</si>
  <si>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</si>
  <si>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</si>
  <si>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</si>
  <si>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</si>
  <si>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</si>
  <si>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</si>
  <si>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</si>
  <si>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</si>
  <si>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</si>
  <si>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</si>
  <si>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</si>
  <si>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</si>
  <si>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</si>
  <si>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</si>
  <si>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</si>
  <si>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</si>
  <si>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</si>
  <si>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</si>
  <si>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</si>
  <si>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</si>
  <si>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</si>
  <si>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</si>
  <si>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</si>
  <si>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</si>
  <si>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</si>
  <si>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</si>
  <si>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</si>
  <si>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</si>
  <si>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</si>
  <si>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</si>
  <si>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</si>
  <si>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</si>
  <si>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</si>
  <si>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</si>
  <si>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</si>
  <si>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</si>
  <si>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</si>
  <si>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</si>
  <si>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</si>
  <si>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</si>
  <si>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</si>
  <si>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</si>
  <si>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</si>
  <si>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</si>
  <si>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</si>
  <si>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</si>
  <si>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</si>
  <si>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</si>
  <si>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</si>
  <si>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</si>
  <si>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</si>
  <si>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</si>
  <si>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</si>
  <si>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</si>
  <si>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</si>
  <si>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</si>
  <si>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</si>
  <si>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</si>
  <si>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</si>
  <si>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</si>
  <si>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</si>
  <si>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</si>
  <si>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</si>
  <si>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</si>
  <si>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</si>
  <si>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</si>
  <si>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</si>
  <si>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</si>
  <si>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</si>
  <si>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</si>
  <si>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</si>
  <si>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</si>
  <si>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</si>
  <si>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</si>
  <si>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</si>
  <si>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</si>
  <si>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</si>
  <si>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</si>
  <si>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</si>
  <si>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</si>
  <si>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</si>
  <si>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</si>
  <si>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</si>
  <si>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</si>
  <si>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</si>
  <si>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</si>
  <si>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</si>
  <si>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</si>
  <si>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</si>
  <si>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</si>
  <si>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</si>
  <si>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</si>
  <si>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</si>
  <si>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</si>
  <si>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</si>
  <si>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</si>
  <si>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</si>
  <si>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</si>
  <si>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</si>
  <si>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</si>
  <si>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</si>
  <si>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</si>
  <si>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</si>
  <si>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</si>
  <si>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</si>
  <si>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</si>
  <si>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</si>
  <si>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</si>
  <si>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</si>
  <si>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</si>
  <si>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</si>
  <si>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</si>
  <si>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</si>
  <si>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</si>
  <si>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</si>
  <si>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</si>
  <si>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</si>
  <si>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</si>
  <si>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</si>
  <si>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</si>
  <si>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</si>
  <si>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</si>
  <si>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</si>
  <si>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</si>
  <si>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</si>
  <si>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</si>
  <si>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</si>
  <si>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</si>
  <si>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</si>
  <si>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</si>
  <si>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</si>
  <si>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</si>
  <si>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</si>
  <si>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</si>
  <si>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</si>
  <si>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</si>
  <si>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</si>
  <si>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</si>
  <si>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</si>
  <si>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</si>
  <si>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</si>
  <si>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</si>
  <si>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</si>
  <si>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</si>
  <si>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</si>
  <si>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</si>
  <si>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</si>
  <si>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</si>
  <si>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</si>
  <si>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</si>
  <si>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</si>
  <si>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</si>
  <si>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</si>
  <si>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</si>
  <si>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</si>
  <si>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</si>
  <si>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</si>
  <si>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</si>
  <si>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</si>
  <si>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</si>
  <si>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</si>
  <si>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</si>
  <si>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</si>
  <si>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</si>
  <si>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</si>
  <si>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</si>
  <si>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</si>
  <si>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</si>
  <si>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</si>
  <si>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</si>
  <si>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</si>
  <si>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</si>
  <si>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</si>
  <si>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</si>
  <si>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</si>
  <si>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</si>
  <si>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</si>
  <si>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</si>
  <si>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</si>
  <si>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</si>
  <si>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</si>
  <si>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</si>
  <si>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</si>
  <si>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</si>
  <si>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</si>
  <si>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</si>
  <si>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</si>
  <si>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</si>
  <si>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</si>
  <si>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</si>
  <si>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</si>
  <si>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</si>
  <si>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</si>
  <si>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</si>
  <si>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</si>
  <si>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</si>
  <si>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</si>
  <si>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</si>
  <si>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</si>
  <si>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</si>
  <si>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</si>
  <si>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</si>
  <si>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</si>
  <si>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</si>
  <si>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</si>
  <si>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</si>
  <si>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</si>
  <si>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</si>
  <si>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</si>
  <si>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</si>
  <si>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</si>
  <si>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</si>
  <si>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</si>
  <si>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</si>
  <si>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</si>
  <si>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</si>
  <si>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</si>
  <si>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</si>
  <si>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</si>
  <si>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</si>
  <si>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</si>
  <si>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</si>
  <si>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</si>
  <si>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</si>
  <si>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</si>
  <si>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</si>
  <si>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</si>
  <si>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</si>
  <si>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</si>
  <si>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</si>
  <si>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</si>
  <si>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</si>
  <si>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</si>
  <si>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</si>
  <si>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</si>
  <si>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</si>
  <si>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</si>
  <si>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</si>
  <si>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</si>
  <si>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</si>
  <si>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</si>
  <si>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</si>
  <si>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</si>
  <si>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</si>
  <si>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</si>
  <si>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</si>
  <si>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</si>
  <si>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</si>
  <si>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</si>
  <si>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</si>
  <si>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</si>
  <si>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</si>
  <si>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</si>
  <si>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</si>
  <si>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</si>
  <si>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</si>
  <si>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</si>
  <si>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</si>
  <si>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</si>
  <si>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</si>
  <si>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</si>
  <si>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</si>
  <si>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</si>
  <si>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</si>
  <si>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</si>
  <si>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</si>
  <si>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</si>
  <si>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</si>
  <si>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</si>
  <si>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</si>
  <si>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</si>
  <si>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</si>
  <si>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</si>
  <si>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</si>
  <si>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</si>
  <si>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</si>
  <si>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</si>
  <si>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</si>
  <si>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</si>
  <si>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</si>
  <si>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</si>
  <si>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</si>
  <si>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</si>
  <si>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</si>
  <si>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</si>
  <si>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</si>
  <si>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</si>
  <si>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</si>
  <si>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</si>
  <si>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</si>
  <si>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</si>
  <si>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</si>
  <si>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</si>
  <si>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</si>
  <si>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</si>
  <si>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</si>
  <si>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</si>
  <si>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</si>
  <si>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</si>
  <si>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</si>
  <si>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</si>
  <si>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</si>
  <si>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</si>
  <si>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</si>
  <si>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</si>
  <si>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</si>
  <si>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</si>
  <si>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</si>
  <si>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</si>
  <si>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</si>
  <si>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</si>
  <si>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</si>
  <si>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</si>
  <si>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</si>
  <si>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</si>
  <si>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</si>
  <si>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</si>
  <si>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</si>
  <si>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</si>
  <si>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</si>
  <si>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</si>
  <si>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</si>
  <si>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</si>
  <si>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</si>
  <si>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</si>
  <si>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</si>
  <si>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</si>
  <si>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</si>
  <si>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</si>
  <si>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</si>
  <si>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</si>
  <si>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</si>
  <si>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</si>
  <si>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</si>
  <si>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</si>
  <si>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</si>
  <si>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</si>
  <si>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</si>
  <si>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</si>
  <si>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</si>
  <si>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</si>
  <si>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</si>
  <si>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</si>
  <si>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</si>
  <si>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</si>
  <si>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</si>
  <si>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</si>
  <si>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</si>
  <si>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</si>
  <si>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</si>
  <si>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</si>
  <si>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</si>
  <si>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</si>
  <si>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</si>
  <si>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</si>
  <si>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</si>
  <si>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</si>
  <si>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</si>
  <si>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</si>
  <si>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</si>
  <si>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</si>
  <si>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</si>
  <si>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</si>
  <si>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</si>
  <si>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</si>
  <si>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</si>
  <si>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</si>
  <si>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</si>
  <si>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</si>
  <si>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</si>
  <si>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</si>
  <si>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</si>
  <si>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</si>
  <si>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</si>
  <si>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</si>
  <si>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</si>
  <si>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</si>
  <si>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</si>
  <si>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</si>
  <si>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</si>
  <si>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</si>
  <si>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</si>
  <si>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</si>
  <si>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</si>
  <si>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</si>
  <si>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</si>
  <si>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</si>
  <si>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</si>
  <si>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</si>
  <si>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</si>
  <si>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</si>
  <si>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</si>
  <si>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</si>
  <si>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</si>
  <si>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</si>
  <si>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</si>
  <si>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</si>
  <si>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</si>
  <si>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</si>
  <si>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</si>
  <si>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</si>
  <si>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</si>
  <si>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</si>
  <si>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</si>
  <si>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</si>
  <si>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</si>
  <si>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</si>
  <si>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</si>
  <si>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</si>
  <si>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</si>
  <si>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</si>
  <si>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</si>
  <si>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</si>
  <si>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</si>
  <si>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</si>
  <si>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</si>
  <si>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</si>
  <si>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</si>
  <si>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</si>
  <si>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</si>
  <si>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</si>
  <si>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</si>
  <si>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</si>
  <si>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</si>
  <si>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</si>
  <si>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</si>
  <si>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</si>
  <si>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</si>
  <si>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</si>
  <si>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</si>
  <si>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</si>
  <si>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</si>
  <si>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</si>
  <si>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</si>
  <si>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</si>
  <si>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</si>
  <si>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</si>
  <si>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</si>
  <si>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</si>
  <si>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</si>
  <si>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</si>
  <si>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</si>
  <si>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</si>
  <si>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</si>
  <si>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</si>
  <si>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</si>
  <si>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</si>
  <si>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</si>
  <si>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</si>
  <si>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</si>
  <si>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</si>
  <si>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</si>
  <si>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</si>
  <si>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</si>
  <si>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</si>
  <si>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</si>
  <si>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</si>
  <si>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</si>
  <si>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</si>
  <si>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</si>
  <si>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</si>
  <si>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</si>
  <si>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</si>
  <si>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</si>
  <si>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</si>
  <si>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</si>
  <si>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</si>
  <si>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</si>
  <si>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</si>
  <si>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</si>
  <si>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</si>
  <si>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</si>
  <si>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</si>
  <si>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</si>
  <si>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</si>
  <si>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</si>
  <si>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</si>
  <si>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</si>
  <si>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</si>
  <si>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</si>
  <si>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</si>
  <si>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</si>
  <si>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</si>
  <si>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</si>
  <si>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</si>
  <si>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</si>
  <si>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</si>
  <si>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</si>
  <si>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</si>
  <si>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</si>
  <si>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</si>
  <si>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</si>
  <si>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</si>
  <si>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</si>
  <si>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</si>
  <si>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</si>
  <si>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</si>
  <si>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</si>
  <si>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</si>
  <si>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</si>
  <si>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</si>
  <si>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</si>
  <si>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</si>
  <si>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</si>
  <si>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</si>
  <si>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</si>
  <si>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</si>
  <si>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</si>
  <si>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</si>
  <si>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</si>
  <si>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</si>
  <si>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</si>
  <si>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</si>
  <si>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</si>
  <si>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</si>
  <si>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</si>
  <si>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</si>
  <si>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</si>
  <si>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</si>
  <si>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</si>
  <si>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</si>
  <si>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</si>
  <si>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</si>
  <si>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</si>
  <si>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</si>
  <si>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</si>
  <si>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</si>
  <si>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</si>
  <si>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</si>
  <si>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</si>
  <si>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</si>
  <si>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</si>
  <si>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</si>
  <si>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</si>
  <si>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</si>
  <si>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</si>
  <si>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</si>
  <si>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</si>
  <si>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</si>
  <si>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</si>
  <si>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</si>
  <si>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</si>
  <si>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</si>
  <si>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</si>
  <si>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</si>
  <si>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</si>
  <si>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</si>
  <si>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</si>
  <si>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</si>
  <si>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</si>
  <si>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</si>
  <si>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</si>
  <si>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</si>
  <si>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</si>
  <si>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</si>
  <si>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</si>
  <si>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</si>
  <si>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</si>
  <si>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</si>
  <si>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</si>
  <si>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</si>
  <si>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</si>
  <si>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</si>
  <si>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</si>
  <si>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</si>
  <si>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</si>
  <si>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</si>
  <si>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</si>
  <si>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</si>
  <si>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</si>
  <si>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</si>
  <si>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</si>
  <si>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</si>
  <si>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</si>
  <si>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</si>
  <si>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</si>
  <si>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</si>
  <si>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</si>
  <si>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</si>
  <si>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</si>
  <si>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</si>
  <si>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</si>
  <si>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</si>
  <si>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</si>
  <si>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</si>
  <si>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</si>
  <si>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</si>
  <si>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</si>
  <si>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</si>
  <si>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</si>
  <si>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</si>
  <si>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</si>
  <si>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</si>
  <si>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</si>
  <si>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</si>
  <si>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</si>
  <si>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</si>
  <si>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</si>
  <si>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</si>
  <si>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</si>
  <si>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</si>
  <si>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</si>
  <si>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</si>
  <si>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</si>
  <si>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</si>
  <si>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</si>
  <si>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</si>
  <si>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</si>
  <si>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</si>
  <si>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</si>
  <si>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</si>
  <si>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</si>
  <si>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</si>
  <si>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</si>
  <si>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</si>
  <si>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</si>
  <si>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</si>
  <si>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</si>
  <si>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</si>
  <si>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</si>
  <si>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</si>
  <si>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</si>
  <si>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</si>
  <si>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</si>
  <si>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</si>
  <si>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</si>
  <si>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</si>
  <si>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</si>
  <si>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</si>
  <si>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</si>
  <si>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</si>
  <si>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</si>
  <si>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</si>
  <si>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</si>
  <si>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</si>
  <si>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</si>
  <si>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</si>
  <si>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</si>
  <si>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</si>
  <si>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</si>
  <si>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</si>
  <si>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</si>
  <si>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</si>
  <si>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</si>
  <si>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</si>
  <si>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</si>
  <si>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</si>
  <si>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</si>
  <si>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</si>
  <si>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</si>
  <si>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</si>
  <si>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</si>
  <si>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</si>
  <si>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</si>
  <si>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</si>
  <si>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</si>
  <si>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</si>
  <si>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</si>
  <si>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</si>
  <si>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</si>
  <si>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</si>
  <si>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</si>
  <si>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</si>
  <si>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</si>
  <si>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</si>
  <si>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</si>
  <si>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</si>
  <si>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</si>
  <si>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</si>
  <si>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</si>
  <si>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</si>
  <si>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</si>
  <si>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</si>
  <si>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</si>
  <si>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</si>
  <si>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</si>
  <si>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</si>
  <si>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</si>
  <si>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</si>
  <si>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</si>
  <si>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</si>
  <si>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</si>
  <si>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</si>
  <si>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</si>
  <si>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</si>
  <si>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</si>
  <si>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</si>
  <si>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</si>
  <si>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</si>
  <si>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</si>
  <si>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</si>
  <si>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</si>
  <si>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</si>
  <si>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</si>
  <si>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</si>
  <si>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</si>
  <si>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</si>
  <si>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</si>
  <si>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</si>
  <si>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</si>
  <si>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</si>
  <si>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</si>
  <si>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</si>
  <si>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</si>
  <si>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</si>
  <si>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</si>
  <si>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</si>
  <si>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</si>
  <si>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</si>
  <si>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</si>
  <si>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</si>
  <si>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</si>
  <si>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</si>
  <si>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</si>
  <si>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</si>
  <si>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</si>
  <si>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</si>
  <si>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</si>
  <si>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</si>
  <si>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</si>
  <si>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</si>
  <si>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</si>
  <si>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</si>
  <si>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</si>
  <si>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</si>
  <si>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</si>
  <si>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</si>
  <si>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</si>
  <si>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</si>
  <si>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</si>
  <si>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</si>
  <si>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</si>
  <si>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</si>
  <si>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</si>
  <si>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</si>
  <si>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</si>
  <si>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</si>
  <si>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</si>
  <si>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</si>
  <si>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</si>
  <si>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</si>
  <si>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</si>
  <si>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</si>
  <si>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</si>
  <si>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</si>
  <si>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</si>
  <si>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</si>
  <si>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</si>
  <si>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</si>
  <si>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</si>
  <si>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</si>
  <si>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</si>
  <si>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</si>
  <si>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</si>
  <si>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</si>
  <si>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</si>
  <si>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</si>
  <si>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</si>
  <si>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</si>
  <si>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</si>
  <si>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</si>
  <si>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</si>
  <si>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</si>
  <si>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</si>
  <si>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</si>
  <si>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</si>
  <si>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</si>
  <si>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</si>
  <si>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</si>
  <si>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</si>
  <si>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</si>
  <si>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</si>
  <si>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</si>
  <si>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</si>
  <si>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</si>
  <si>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</si>
  <si>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</si>
  <si>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</si>
  <si>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</si>
  <si>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</si>
  <si>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</si>
  <si>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</si>
  <si>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</si>
  <si>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</si>
  <si>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</si>
  <si>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</si>
  <si>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</si>
  <si>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</si>
  <si>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</si>
  <si>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</si>
  <si>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</si>
  <si>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</si>
  <si>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</si>
  <si>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</si>
  <si>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</si>
  <si>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</si>
  <si>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</si>
  <si>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</si>
  <si>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</si>
  <si>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</si>
  <si>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</si>
  <si>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</si>
  <si>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</si>
  <si>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</si>
  <si>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</si>
  <si>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</si>
  <si>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</si>
  <si>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</si>
  <si>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</si>
  <si>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</si>
  <si>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</si>
  <si>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</si>
  <si>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</si>
  <si>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</si>
  <si>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</si>
  <si>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</si>
  <si>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</si>
  <si>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</si>
  <si>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</si>
  <si>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</si>
  <si>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</si>
  <si>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</si>
  <si>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</si>
  <si>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</si>
  <si>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</si>
  <si>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</si>
  <si>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</si>
  <si>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</si>
  <si>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</si>
  <si>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</si>
  <si>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</si>
  <si>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</si>
  <si>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</si>
  <si>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</si>
  <si>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</si>
  <si>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</si>
  <si>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</si>
  <si>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</si>
  <si>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</si>
  <si>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</si>
  <si>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</si>
  <si>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</si>
  <si>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</si>
  <si>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</si>
  <si>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</si>
  <si>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</si>
  <si>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</si>
  <si>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</si>
  <si>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</si>
  <si>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</si>
  <si>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</si>
  <si>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</si>
  <si>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</si>
  <si>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</si>
  <si>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</si>
  <si>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</si>
  <si>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</si>
  <si>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</si>
  <si>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</si>
  <si>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</si>
  <si>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</si>
  <si>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</si>
  <si>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</si>
  <si>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</si>
  <si>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</si>
  <si>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</si>
  <si>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</si>
  <si>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</si>
  <si>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</si>
  <si>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</si>
  <si>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</si>
  <si>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</si>
  <si>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</si>
  <si>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</si>
  <si>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</si>
  <si>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</si>
  <si>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</si>
  <si>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</si>
  <si>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</si>
  <si>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</si>
  <si>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</si>
  <si>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</si>
  <si>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</si>
  <si>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</si>
  <si>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</si>
  <si>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</si>
  <si>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</si>
  <si>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</si>
  <si>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</si>
  <si>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</si>
  <si>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</si>
  <si>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</si>
  <si>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</si>
  <si>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</si>
  <si>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</si>
  <si>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</si>
  <si>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</si>
  <si>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</si>
  <si>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</si>
  <si>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</si>
  <si>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</si>
  <si>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</si>
  <si>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</si>
  <si>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</si>
  <si>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</si>
  <si>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</si>
  <si>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</si>
  <si>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</si>
  <si>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</si>
  <si>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</si>
  <si>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</si>
  <si>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</si>
  <si>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</si>
  <si>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</si>
  <si>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</si>
  <si>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</si>
  <si>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</si>
  <si>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</si>
  <si>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</si>
  <si>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</si>
  <si>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</si>
  <si>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</si>
  <si>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</si>
  <si>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</si>
  <si>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</si>
  <si>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</si>
  <si>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</si>
  <si>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</si>
  <si>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</si>
  <si>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</si>
  <si>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</si>
  <si>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</si>
  <si>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</si>
  <si>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</si>
  <si>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</si>
  <si>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</si>
  <si>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</si>
  <si>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</si>
  <si>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</si>
  <si>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</si>
  <si>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</si>
  <si>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</si>
  <si>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</si>
  <si>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</si>
  <si>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</si>
  <si>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</si>
  <si>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</si>
  <si>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</si>
  <si>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</si>
  <si>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</si>
  <si>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</si>
  <si>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</si>
  <si>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</si>
  <si>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</si>
  <si>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</si>
  <si>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</si>
  <si>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</si>
  <si>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</si>
  <si>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</si>
  <si>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</si>
  <si>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</si>
  <si>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</si>
  <si>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</si>
  <si>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</si>
  <si>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</si>
  <si>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</si>
  <si>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</si>
  <si>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</si>
  <si>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</si>
  <si>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</si>
  <si>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</si>
  <si>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</si>
  <si>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</si>
  <si>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</si>
  <si>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</si>
  <si>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</si>
  <si>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</si>
  <si>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</si>
  <si>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</si>
  <si>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</si>
  <si>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</si>
  <si>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</si>
  <si>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</si>
  <si>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</si>
  <si>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</si>
  <si>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</si>
  <si>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</si>
  <si>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</si>
  <si>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</si>
  <si>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</si>
  <si>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</si>
  <si>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</si>
  <si>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</si>
  <si>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</si>
  <si>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</si>
  <si>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</si>
  <si>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</si>
  <si>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</si>
  <si>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</si>
  <si>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</si>
  <si>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</si>
  <si>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</si>
  <si>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</si>
  <si>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</si>
  <si>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</si>
  <si>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</si>
  <si>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</si>
  <si>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</si>
  <si>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</si>
  <si>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</si>
  <si>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</si>
  <si>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</si>
  <si>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</si>
  <si>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</si>
  <si>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</si>
  <si>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</si>
  <si>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</si>
  <si>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</si>
  <si>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</si>
  <si>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</si>
  <si>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</si>
  <si>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</si>
  <si>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</si>
  <si>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</si>
  <si>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</si>
  <si>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</si>
  <si>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</si>
  <si>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</si>
  <si>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</si>
  <si>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</si>
  <si>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</si>
  <si>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</si>
  <si>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</si>
  <si>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</si>
  <si>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</si>
  <si>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</si>
  <si>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</si>
  <si>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</si>
  <si>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</si>
  <si>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</si>
  <si>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</si>
  <si>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</si>
  <si>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</si>
  <si>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</si>
  <si>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</si>
  <si>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</si>
  <si>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</si>
  <si>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</si>
  <si>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</si>
  <si>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</si>
  <si>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</si>
  <si>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</si>
  <si>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</si>
  <si>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</si>
  <si>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</si>
  <si>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</si>
  <si>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</si>
  <si>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</si>
  <si>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</si>
  <si>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</si>
  <si>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</si>
  <si>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</si>
  <si>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</si>
  <si>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</si>
  <si>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</si>
  <si>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</si>
  <si>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</si>
  <si>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</si>
  <si>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</si>
  <si>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</si>
  <si>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</si>
  <si>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</si>
  <si>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</si>
  <si>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</si>
  <si>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</si>
  <si>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</si>
  <si>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</si>
  <si>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</si>
  <si>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</si>
  <si>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</si>
  <si>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</si>
  <si>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</si>
  <si>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</si>
  <si>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</si>
  <si>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</si>
  <si>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</si>
  <si>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</si>
  <si>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</si>
  <si>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</si>
  <si>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</si>
  <si>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</si>
  <si>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</si>
  <si>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</si>
  <si>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</si>
  <si>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</si>
  <si>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</si>
  <si>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</si>
  <si>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</si>
  <si>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</si>
  <si>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</si>
  <si>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</si>
  <si>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</si>
  <si>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</si>
  <si>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</si>
  <si>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</si>
  <si>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</si>
  <si>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</si>
  <si>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</si>
  <si>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</si>
  <si>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</si>
  <si>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</si>
  <si>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</si>
  <si>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</si>
  <si>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</si>
  <si>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</si>
  <si>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</si>
  <si>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</si>
  <si>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</si>
  <si>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</si>
  <si>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</si>
  <si>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</si>
  <si>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</si>
  <si>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</si>
  <si>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</si>
  <si>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</si>
  <si>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</si>
  <si>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</si>
  <si>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</si>
  <si>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</si>
  <si>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</si>
  <si>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</si>
  <si>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</si>
  <si>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</si>
  <si>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</si>
  <si>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</si>
  <si>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</si>
  <si>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</si>
  <si>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</si>
  <si>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</si>
  <si>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</si>
  <si>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</si>
  <si>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</si>
  <si>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</si>
  <si>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</si>
  <si>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</si>
  <si>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</si>
  <si>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</si>
  <si>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</si>
  <si>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</si>
  <si>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</si>
  <si>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</si>
  <si>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</si>
  <si>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</si>
  <si>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</si>
  <si>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</si>
  <si>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</si>
  <si>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</si>
  <si>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</si>
  <si>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</si>
  <si>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</si>
  <si>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</si>
  <si>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</si>
  <si>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</si>
  <si>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</si>
  <si>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</si>
  <si>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</si>
  <si>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</si>
  <si>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</si>
  <si>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</si>
  <si>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</si>
  <si>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</si>
  <si>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</si>
  <si>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</si>
  <si>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</si>
  <si>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</si>
  <si>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</si>
  <si>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</si>
  <si>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</si>
  <si>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</si>
  <si>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</si>
  <si>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</si>
  <si>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</si>
  <si>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</si>
  <si>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</si>
  <si>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</si>
  <si>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</si>
  <si>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</si>
  <si>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</si>
  <si>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</si>
  <si>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</si>
  <si>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</si>
  <si>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</si>
  <si>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</si>
  <si>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</si>
  <si>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</si>
  <si>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</si>
  <si>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</si>
  <si>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</si>
  <si>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</si>
  <si>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</si>
  <si>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</si>
  <si>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</si>
  <si>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</si>
  <si>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</si>
  <si>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</si>
  <si>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</si>
  <si>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</si>
  <si>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</si>
  <si>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</si>
  <si>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</si>
  <si>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</si>
  <si>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</si>
  <si>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</si>
  <si>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</si>
  <si>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</si>
  <si>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</si>
  <si>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</si>
  <si>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</si>
  <si>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</si>
  <si>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</si>
  <si>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</si>
  <si>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</si>
  <si>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</si>
  <si>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</si>
  <si>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</si>
  <si>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</si>
  <si>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</si>
  <si>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</si>
  <si>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</si>
  <si>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</si>
  <si>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</si>
  <si>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</si>
  <si>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</si>
  <si>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</si>
  <si>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</si>
  <si>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</si>
  <si>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</si>
  <si>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</si>
  <si>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</si>
  <si>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</si>
  <si>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</si>
  <si>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</si>
  <si>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</si>
  <si>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</si>
  <si>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</si>
  <si>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</si>
  <si>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</si>
  <si>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</si>
  <si>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</si>
  <si>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</si>
  <si>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</si>
  <si>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</si>
  <si>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</si>
  <si>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</si>
  <si>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</si>
  <si>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</si>
  <si>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</si>
  <si>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</si>
  <si>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</si>
  <si>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</si>
  <si>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</si>
  <si>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</si>
  <si>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</si>
  <si>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</si>
  <si>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</si>
  <si>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</si>
  <si>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</si>
  <si>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</si>
  <si>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</si>
  <si>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</si>
  <si>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</si>
  <si>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</si>
  <si>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</si>
  <si>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</si>
  <si>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</si>
  <si>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</si>
  <si>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</si>
  <si>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</si>
  <si>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</si>
  <si>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</si>
  <si>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</si>
  <si>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</si>
  <si>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</si>
  <si>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</si>
  <si>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</si>
  <si>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</si>
  <si>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</si>
  <si>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</si>
  <si>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</si>
  <si>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</si>
  <si>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</si>
  <si>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</si>
  <si>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</si>
  <si>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</si>
  <si>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</si>
  <si>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</si>
  <si>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</si>
  <si>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</si>
  <si>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</si>
  <si>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</si>
  <si>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</si>
  <si>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</si>
  <si>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</si>
  <si>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</si>
  <si>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</si>
  <si>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</si>
  <si>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</si>
  <si>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</si>
  <si>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</si>
  <si>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</si>
  <si>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</si>
  <si>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</si>
  <si>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</si>
  <si>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</si>
  <si>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</si>
  <si>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</si>
  <si>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</si>
  <si>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</si>
  <si>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</si>
  <si>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</si>
  <si>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</si>
  <si>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</si>
  <si>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</si>
  <si>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</si>
  <si>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</si>
  <si>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</si>
  <si>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</si>
  <si>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</si>
  <si>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</si>
  <si>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</si>
  <si>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</si>
  <si>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</si>
  <si>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</si>
  <si>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</si>
  <si>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</si>
  <si>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</si>
  <si>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</si>
  <si>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</si>
  <si>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</si>
  <si>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</si>
  <si>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</si>
  <si>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</si>
  <si>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</si>
  <si>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</si>
  <si>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</si>
  <si>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</si>
  <si>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</si>
  <si>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</si>
  <si>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</si>
  <si>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</si>
  <si>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</si>
  <si>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</si>
  <si>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</si>
  <si>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</si>
  <si>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</si>
  <si>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</si>
  <si>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</si>
  <si>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</si>
  <si>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</si>
  <si>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</si>
  <si>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</si>
  <si>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</si>
  <si>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</si>
  <si>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</si>
  <si>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</si>
  <si>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</si>
  <si>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</si>
  <si>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</si>
  <si>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</si>
  <si>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</si>
  <si>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</si>
  <si>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</si>
  <si>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</si>
  <si>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</si>
  <si>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</si>
  <si>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</si>
  <si>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</si>
  <si>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</si>
  <si>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</si>
  <si>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</si>
  <si>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</si>
  <si>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</si>
  <si>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</si>
  <si>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</si>
  <si>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</si>
  <si>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</si>
  <si>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</si>
  <si>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</si>
  <si>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</si>
  <si>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</si>
  <si>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</si>
  <si>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</si>
  <si>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</si>
  <si>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</si>
  <si>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</si>
  <si>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</si>
  <si>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</si>
  <si>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</si>
  <si>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</si>
  <si>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</si>
  <si>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</si>
  <si>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</si>
  <si>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</si>
  <si>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</si>
  <si>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</si>
  <si>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</si>
  <si>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</si>
  <si>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</si>
  <si>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</si>
  <si>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</si>
  <si>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</si>
  <si>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</si>
  <si>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</si>
  <si>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</si>
  <si>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</si>
  <si>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</si>
  <si>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</si>
  <si>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</si>
  <si>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</si>
  <si>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</si>
  <si>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</si>
  <si>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</si>
  <si>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</si>
  <si>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</si>
  <si>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</si>
  <si>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</si>
  <si>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</si>
  <si>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</si>
  <si>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</si>
  <si>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</si>
  <si>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</si>
  <si>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</si>
  <si>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</si>
  <si>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</si>
  <si>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</si>
  <si>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</si>
  <si>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</si>
  <si>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</si>
  <si>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</si>
  <si>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</si>
  <si>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</si>
  <si>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</si>
  <si>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</si>
  <si>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</si>
  <si>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</si>
  <si>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</si>
  <si>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</si>
  <si>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</si>
  <si>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</si>
  <si>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</si>
  <si>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</si>
  <si>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</si>
  <si>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</si>
  <si>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</si>
  <si>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</si>
  <si>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</si>
  <si>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</si>
  <si>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</si>
  <si>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</si>
  <si>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</si>
  <si>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</si>
  <si>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</si>
  <si>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</si>
  <si>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</si>
  <si>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</si>
  <si>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</si>
  <si>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</si>
  <si>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</si>
  <si>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</si>
  <si>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</si>
  <si>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</si>
  <si>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</si>
  <si>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</si>
  <si>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</si>
  <si>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</si>
  <si>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</si>
  <si>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</si>
  <si>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</si>
  <si>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</si>
  <si>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</si>
  <si>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</si>
  <si>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</si>
  <si>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</si>
  <si>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</si>
  <si>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</si>
  <si>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</si>
  <si>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</si>
  <si>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</si>
  <si>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</si>
  <si>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</si>
  <si>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</si>
  <si>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</si>
  <si>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</si>
  <si>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</si>
  <si>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</si>
  <si>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</si>
  <si>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</si>
  <si>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</si>
  <si>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</si>
  <si>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</si>
  <si>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</si>
  <si>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</si>
  <si>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</si>
  <si>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</si>
  <si>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</si>
  <si>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</si>
  <si>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</si>
  <si>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</si>
  <si>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</si>
  <si>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</si>
  <si>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</si>
  <si>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</si>
  <si>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</si>
  <si>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</si>
  <si>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</si>
  <si>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</si>
  <si>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</si>
  <si>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</si>
  <si>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</si>
  <si>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</si>
  <si>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</si>
  <si>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</si>
  <si>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</si>
  <si>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</si>
  <si>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</si>
  <si>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</si>
  <si>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</si>
  <si>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</si>
  <si>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</si>
  <si>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</si>
  <si>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</si>
  <si>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</si>
  <si>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</si>
  <si>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</si>
  <si>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</si>
  <si>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</si>
  <si>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</si>
  <si>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</si>
  <si>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</si>
  <si>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</si>
  <si>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</si>
  <si>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</si>
  <si>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</si>
  <si>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</si>
  <si>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</si>
  <si>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</si>
  <si>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</si>
  <si>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</si>
  <si>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</si>
  <si>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</si>
  <si>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</si>
  <si>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</si>
  <si>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</si>
  <si>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</si>
  <si>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</si>
  <si>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</si>
  <si>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</si>
  <si>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</si>
  <si>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</si>
  <si>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</si>
  <si>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</si>
  <si>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</si>
  <si>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</si>
  <si>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</si>
  <si>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</si>
  <si>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</si>
  <si>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</si>
  <si>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</si>
  <si>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</si>
  <si>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</si>
  <si>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</si>
  <si>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</si>
  <si>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</si>
  <si>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</si>
  <si>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</si>
  <si>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</si>
  <si>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</si>
  <si>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</si>
  <si>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</si>
  <si>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</si>
  <si>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</si>
  <si>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</si>
  <si>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</si>
  <si>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</si>
  <si>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</si>
  <si>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</si>
  <si>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</si>
  <si>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</si>
  <si>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</si>
  <si>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</si>
  <si>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</si>
  <si>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</si>
  <si>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</si>
  <si>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</si>
  <si>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</si>
  <si>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</si>
  <si>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</si>
  <si>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</si>
  <si>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</si>
  <si>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</si>
  <si>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</si>
  <si>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</si>
  <si>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</si>
  <si>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</si>
  <si>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</si>
  <si>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</si>
  <si>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</si>
  <si>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</si>
  <si>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</si>
  <si>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</si>
  <si>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</si>
  <si>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</si>
  <si>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</si>
  <si>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</si>
  <si>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</si>
  <si>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</si>
  <si>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</si>
  <si>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</si>
  <si>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</si>
  <si>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</si>
  <si>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</si>
  <si>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</si>
  <si>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</si>
  <si>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</si>
  <si>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</si>
  <si>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</si>
  <si>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</si>
  <si>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</si>
  <si>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</si>
  <si>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</si>
  <si>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</si>
  <si>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</si>
  <si>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</si>
  <si>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</si>
  <si>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</si>
  <si>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</si>
  <si>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</si>
  <si>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</si>
  <si>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</si>
  <si>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</si>
  <si>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</si>
  <si>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</si>
  <si>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</si>
  <si>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</si>
  <si>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</si>
  <si>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</si>
  <si>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</si>
  <si>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</si>
  <si>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</si>
  <si>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</si>
  <si>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</si>
  <si>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</si>
  <si>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</si>
  <si>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</si>
  <si>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</si>
  <si>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</si>
  <si>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</si>
  <si>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</si>
  <si>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</si>
  <si>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</si>
  <si>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</si>
  <si>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</si>
  <si>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</si>
  <si>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</si>
  <si>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</si>
  <si>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</si>
  <si>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</si>
  <si>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</si>
  <si>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</si>
  <si>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</si>
  <si>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</si>
  <si>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</si>
  <si>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</si>
  <si>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</si>
  <si>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</si>
  <si>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</si>
  <si>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</si>
  <si>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</si>
  <si>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</si>
  <si>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</si>
  <si>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</si>
  <si>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</si>
  <si>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</si>
  <si>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</si>
  <si>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</si>
  <si>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</si>
  <si>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</si>
  <si>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</si>
  <si>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</si>
  <si>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</si>
  <si>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</si>
  <si>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</si>
  <si>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</si>
  <si>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</si>
  <si>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</si>
  <si>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</si>
  <si>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</si>
  <si>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</si>
  <si>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</si>
  <si>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</si>
  <si>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</si>
  <si>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</si>
  <si>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</si>
  <si>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</si>
  <si>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</si>
  <si>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</si>
  <si>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</si>
  <si>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</si>
  <si>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</si>
  <si>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</si>
  <si>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</si>
  <si>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</si>
  <si>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</si>
  <si>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</si>
  <si>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</si>
  <si>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</si>
  <si>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</si>
  <si>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</si>
  <si>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</si>
  <si>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</si>
  <si>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</si>
  <si>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</si>
  <si>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</si>
  <si>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</si>
  <si>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</si>
  <si>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</si>
  <si>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</si>
  <si>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</si>
  <si>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</si>
  <si>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</si>
  <si>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</si>
  <si>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</si>
  <si>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</si>
  <si>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</si>
  <si>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</si>
  <si>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</si>
  <si>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</si>
  <si>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</si>
  <si>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</si>
  <si>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</si>
  <si>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</si>
  <si>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</si>
  <si>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</si>
  <si>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</si>
  <si>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</si>
  <si>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</si>
  <si>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</si>
  <si>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</si>
  <si>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</si>
  <si>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</si>
  <si>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</si>
  <si>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</si>
  <si>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</si>
  <si>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</si>
  <si>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</si>
  <si>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</si>
  <si>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</si>
  <si>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</si>
  <si>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</si>
  <si>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</si>
  <si>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</si>
  <si>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</si>
  <si>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</si>
  <si>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</si>
  <si>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</si>
  <si>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</si>
  <si>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</si>
  <si>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</si>
  <si>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</si>
  <si>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</si>
  <si>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</si>
  <si>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</si>
  <si>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</si>
  <si>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</si>
  <si>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</si>
  <si>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</si>
  <si>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</si>
  <si>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</si>
  <si>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</si>
  <si>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</si>
  <si>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</si>
  <si>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</si>
  <si>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</si>
  <si>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</si>
  <si>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</si>
  <si>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</si>
  <si>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</si>
  <si>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</si>
  <si>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</si>
  <si>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</si>
  <si>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</si>
  <si>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</si>
  <si>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</si>
  <si>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</si>
  <si>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</si>
  <si>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</si>
  <si>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</si>
  <si>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</si>
  <si>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</si>
  <si>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</si>
  <si>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</si>
  <si>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</si>
  <si>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</si>
  <si>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</si>
  <si>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</si>
  <si>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</si>
  <si>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</si>
  <si>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</si>
  <si>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</si>
  <si>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</si>
  <si>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</si>
  <si>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</si>
  <si>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</si>
  <si>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</si>
  <si>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</si>
  <si>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</si>
  <si>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</si>
  <si>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</si>
  <si>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</si>
  <si>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</si>
  <si>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</si>
  <si>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</si>
  <si>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</si>
  <si>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</si>
  <si>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</si>
  <si>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</si>
  <si>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</si>
  <si>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</si>
  <si>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</si>
  <si>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</si>
  <si>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</si>
  <si>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</si>
  <si>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</si>
  <si>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</si>
  <si>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</si>
  <si>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</si>
  <si>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</si>
  <si>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</si>
  <si>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</si>
  <si>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</si>
  <si>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</si>
  <si>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</si>
  <si>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</si>
  <si>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</si>
  <si>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</si>
  <si>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</si>
  <si>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</si>
  <si>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</si>
  <si>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</si>
  <si>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</si>
  <si>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</si>
  <si>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</si>
  <si>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</si>
  <si>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</si>
  <si>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</si>
  <si>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</si>
  <si>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</si>
  <si>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</si>
  <si>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</si>
  <si>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</si>
  <si>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</si>
  <si>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</si>
  <si>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</si>
  <si>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</si>
  <si>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</si>
  <si>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</si>
  <si>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</si>
  <si>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</si>
  <si>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</si>
  <si>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</si>
  <si>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</si>
  <si>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</si>
  <si>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</si>
  <si>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</si>
  <si>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</si>
  <si>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</si>
  <si>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</si>
  <si>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</si>
  <si>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</si>
  <si>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</si>
  <si>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</si>
  <si>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</si>
  <si>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</si>
  <si>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</si>
  <si>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</si>
  <si>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</si>
  <si>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</si>
  <si>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</si>
  <si>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</si>
  <si>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</si>
  <si>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</si>
  <si>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</si>
  <si>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</si>
  <si>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</si>
  <si>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</si>
  <si>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</si>
  <si>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</si>
  <si>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</si>
  <si>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</si>
  <si>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</si>
  <si>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</si>
  <si>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</si>
  <si>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</si>
  <si>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</si>
  <si>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</si>
  <si>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</si>
  <si>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</si>
  <si>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</si>
  <si>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</si>
  <si>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</si>
  <si>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</si>
  <si>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</si>
  <si>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</si>
  <si>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</si>
  <si>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</si>
  <si>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</si>
  <si>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</si>
  <si>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</si>
  <si>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</si>
  <si>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</si>
  <si>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</si>
  <si>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</si>
  <si>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</si>
  <si>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</si>
  <si>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</si>
  <si>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</si>
  <si>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</si>
  <si>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</si>
  <si>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</si>
  <si>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</si>
  <si>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</si>
  <si>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</si>
  <si>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</si>
  <si>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</si>
  <si>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</si>
  <si>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</si>
  <si>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</si>
  <si>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</si>
  <si>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</si>
  <si>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</si>
  <si>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</si>
  <si>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</si>
  <si>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</si>
  <si>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</si>
  <si>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</si>
  <si>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</si>
  <si>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</si>
  <si>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</si>
  <si>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</si>
  <si>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</si>
  <si>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</si>
  <si>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</si>
  <si>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</si>
  <si>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</si>
  <si>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</si>
  <si>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</si>
  <si>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</si>
  <si>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</si>
  <si>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</si>
  <si>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</si>
  <si>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</si>
  <si>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</si>
  <si>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</si>
  <si>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</si>
  <si>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</si>
  <si>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</si>
  <si>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</si>
  <si>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</si>
  <si>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</si>
  <si>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</si>
  <si>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</si>
  <si>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</si>
  <si>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</si>
  <si>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</si>
  <si>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</si>
  <si>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</si>
  <si>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</si>
  <si>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</si>
  <si>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</si>
  <si>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</si>
  <si>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</si>
  <si>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</si>
  <si>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</si>
  <si>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</si>
  <si>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</si>
  <si>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</si>
  <si>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</si>
  <si>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</si>
  <si>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</si>
  <si>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</si>
  <si>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</si>
  <si>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</si>
  <si>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</si>
  <si>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</si>
  <si>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</si>
  <si>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</si>
  <si>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</si>
  <si>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</si>
  <si>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</si>
  <si>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</si>
  <si>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</si>
  <si>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</si>
  <si>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</si>
  <si>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</si>
  <si>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</si>
  <si>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</si>
  <si>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</si>
  <si>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</si>
  <si>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</si>
  <si>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</si>
  <si>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</si>
  <si>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</si>
  <si>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</si>
  <si>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</si>
  <si>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</si>
  <si>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</si>
  <si>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</si>
  <si>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</si>
  <si>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</si>
  <si>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</si>
  <si>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</si>
  <si>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</si>
  <si>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</si>
  <si>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</si>
  <si>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</si>
  <si>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</si>
  <si>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</si>
  <si>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</si>
  <si>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</si>
  <si>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</si>
  <si>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</si>
  <si>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</si>
  <si>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</si>
  <si>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</si>
  <si>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</si>
  <si>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</si>
  <si>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</si>
  <si>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</si>
  <si>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</si>
  <si>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</si>
  <si>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</si>
  <si>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</si>
  <si>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</si>
  <si>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</si>
  <si>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</si>
  <si>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</si>
  <si>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</si>
  <si>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</si>
  <si>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</si>
  <si>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</si>
  <si>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</si>
  <si>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</si>
  <si>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</si>
  <si>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</si>
  <si>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</si>
  <si>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</si>
  <si>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</si>
  <si>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</si>
  <si>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</si>
  <si>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</si>
  <si>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</si>
  <si>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</si>
  <si>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</si>
  <si>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</si>
  <si>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</si>
  <si>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</si>
  <si>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</si>
  <si>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</si>
  <si>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</si>
  <si>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</si>
  <si>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</si>
  <si>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</si>
  <si>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</si>
  <si>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</si>
  <si>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</si>
  <si>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</si>
  <si>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</si>
  <si>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</si>
  <si>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</si>
  <si>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</si>
  <si>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</si>
  <si>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</si>
  <si>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</si>
  <si>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</si>
  <si>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</si>
  <si>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</si>
  <si>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</si>
  <si>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</si>
  <si>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</si>
  <si>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</si>
  <si>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</si>
  <si>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</si>
  <si>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</si>
  <si>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</si>
  <si>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</si>
  <si>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</si>
  <si>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</si>
  <si>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</si>
  <si>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</si>
  <si>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</si>
  <si>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</si>
  <si>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</si>
  <si>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</si>
  <si>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</si>
  <si>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</si>
  <si>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</si>
  <si>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</si>
  <si>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</si>
  <si>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</si>
  <si>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</si>
  <si>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</si>
  <si>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</si>
  <si>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</si>
  <si>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</si>
  <si>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</si>
  <si>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</si>
  <si>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</si>
  <si>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</si>
  <si>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</si>
  <si>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</si>
  <si>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</si>
  <si>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</si>
  <si>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</si>
  <si>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</si>
  <si>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</si>
  <si>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</si>
  <si>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</si>
  <si>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</si>
  <si>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</si>
  <si>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</si>
  <si>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</si>
  <si>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</si>
  <si>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</si>
  <si>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</si>
  <si>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</si>
  <si>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</si>
  <si>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</si>
  <si>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</si>
  <si>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</si>
  <si>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</si>
  <si>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</si>
  <si>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</si>
  <si>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</si>
  <si>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</si>
  <si>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</si>
  <si>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</si>
  <si>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</si>
  <si>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</si>
  <si>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</si>
  <si>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</si>
  <si>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</si>
  <si>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</si>
  <si>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</si>
  <si>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</si>
  <si>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</si>
  <si>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</si>
  <si>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</si>
  <si>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</si>
  <si>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</si>
  <si>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</si>
  <si>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</si>
  <si>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</si>
  <si>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</si>
  <si>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</si>
  <si>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</si>
  <si>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</si>
  <si>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</si>
  <si>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</si>
  <si>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</si>
  <si>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</si>
  <si>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</si>
  <si>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</si>
  <si>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</si>
  <si>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</si>
  <si>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</si>
  <si>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</si>
  <si>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</si>
  <si>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</si>
  <si>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</si>
  <si>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</si>
  <si>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</si>
  <si>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</si>
  <si>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</si>
  <si>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</si>
  <si>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</si>
  <si>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</si>
  <si>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</si>
  <si>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</si>
  <si>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</si>
  <si>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</si>
  <si>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</si>
  <si>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</si>
  <si>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</si>
  <si>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</si>
  <si>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</si>
  <si>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</si>
  <si>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</si>
  <si>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</si>
  <si>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</si>
  <si>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</si>
  <si>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</si>
  <si>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</si>
  <si>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</si>
  <si>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</si>
  <si>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</si>
  <si>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</si>
  <si>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</si>
  <si>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</si>
  <si>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</si>
  <si>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</si>
  <si>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</si>
  <si>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</si>
  <si>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</si>
  <si>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</si>
  <si>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</si>
  <si>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</si>
  <si>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</si>
  <si>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</si>
  <si>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</si>
  <si>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</si>
  <si>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</si>
  <si>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</si>
  <si>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</si>
  <si>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</si>
  <si>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</si>
  <si>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</si>
  <si>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</si>
  <si>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</si>
  <si>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</si>
  <si>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</si>
  <si>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</si>
  <si>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</si>
  <si>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</si>
  <si>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</si>
  <si>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</si>
  <si>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</si>
  <si>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</si>
  <si>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</si>
  <si>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</si>
  <si>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</si>
  <si>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</si>
  <si>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</si>
  <si>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</si>
  <si>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</si>
  <si>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</si>
  <si>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</si>
  <si>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</si>
  <si>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</si>
  <si>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</si>
  <si>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</si>
  <si>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</si>
  <si>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</si>
  <si>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</si>
  <si>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</si>
  <si>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</si>
  <si>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</si>
  <si>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</si>
  <si>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</si>
  <si>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</si>
  <si>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</si>
  <si>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</si>
  <si>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</si>
  <si>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</si>
  <si>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</si>
  <si>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</si>
  <si>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</si>
  <si>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</si>
  <si>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</si>
  <si>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</si>
  <si>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</si>
  <si>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</si>
  <si>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</si>
  <si>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</si>
  <si>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</si>
  <si>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</si>
  <si>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</si>
  <si>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</si>
  <si>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</si>
  <si>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</si>
  <si>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</si>
  <si>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</si>
  <si>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</si>
  <si>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</si>
  <si>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</si>
  <si>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</si>
  <si>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</si>
  <si>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</si>
  <si>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</si>
  <si>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</si>
  <si>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</si>
  <si>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</si>
  <si>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</si>
  <si>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</si>
  <si>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</si>
  <si>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</si>
  <si>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</si>
  <si>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</si>
  <si>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</si>
  <si>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</si>
  <si>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</si>
  <si>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</si>
  <si>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</si>
  <si>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</si>
  <si>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</si>
  <si>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</si>
  <si>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</si>
  <si>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</si>
  <si>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</si>
  <si>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</si>
  <si>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</si>
  <si>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</si>
  <si>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</si>
  <si>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</si>
  <si>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</si>
  <si>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</si>
  <si>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</si>
  <si>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</si>
  <si>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</si>
  <si>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</si>
  <si>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</si>
  <si>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</si>
  <si>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</si>
  <si>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</si>
  <si>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</si>
  <si>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</si>
  <si>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</si>
  <si>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</si>
  <si>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</si>
  <si>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</si>
  <si>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</si>
  <si>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</si>
  <si>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</si>
  <si>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</si>
  <si>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</si>
  <si>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</si>
  <si>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</si>
  <si>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</si>
  <si>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</si>
  <si>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</si>
  <si>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</si>
  <si>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</si>
  <si>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</si>
  <si>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</si>
  <si>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</si>
  <si>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</si>
  <si>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</si>
  <si>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</si>
  <si>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</si>
  <si>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</si>
  <si>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</si>
  <si>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</si>
  <si>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</si>
  <si>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</si>
  <si>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</si>
  <si>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</si>
  <si>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</si>
  <si>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</si>
  <si>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</si>
  <si>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</si>
  <si>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</si>
  <si>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</si>
  <si>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</si>
  <si>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</si>
  <si>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</si>
  <si>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</si>
  <si>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</si>
  <si>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</si>
  <si>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</si>
  <si>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</si>
  <si>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</si>
  <si>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</si>
  <si>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</si>
  <si>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</si>
  <si>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</si>
  <si>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</si>
  <si>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</si>
  <si>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</si>
  <si>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</si>
  <si>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</si>
  <si>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</si>
  <si>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</si>
  <si>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</si>
  <si>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</si>
  <si>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</si>
  <si>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</si>
  <si>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</si>
  <si>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</si>
  <si>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</si>
  <si>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</si>
  <si>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</si>
  <si>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</si>
  <si>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</si>
  <si>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</si>
  <si>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</si>
  <si>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</si>
  <si>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</si>
  <si>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</si>
  <si>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</si>
  <si>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</si>
  <si>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</si>
  <si>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</si>
  <si>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</si>
  <si>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</si>
  <si>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</si>
  <si>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</si>
  <si>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</si>
  <si>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</si>
  <si>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</si>
  <si>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</si>
  <si>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</si>
  <si>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</si>
  <si>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</si>
  <si>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</si>
  <si>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</si>
  <si>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</si>
  <si>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</si>
  <si>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</si>
  <si>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</si>
  <si>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</si>
  <si>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</si>
  <si>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</si>
  <si>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</si>
  <si>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</si>
  <si>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</si>
  <si>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</si>
  <si>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</si>
  <si>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</si>
  <si>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</si>
  <si>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</si>
  <si>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</si>
  <si>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</si>
  <si>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</si>
  <si>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</si>
  <si>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</si>
  <si>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</si>
  <si>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</si>
  <si>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</si>
  <si>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</si>
  <si>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</si>
  <si>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</si>
  <si>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</si>
  <si>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</si>
  <si>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</si>
  <si>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</si>
  <si>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</si>
  <si>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</si>
  <si>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</si>
  <si>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</si>
  <si>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</si>
  <si>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</si>
  <si>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</si>
  <si>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</si>
  <si>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</si>
  <si>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</si>
  <si>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</si>
  <si>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</si>
  <si>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</si>
  <si>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</si>
  <si>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</si>
  <si>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</si>
  <si>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</si>
  <si>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</si>
  <si>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</si>
  <si>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</si>
  <si>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</si>
  <si>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</si>
  <si>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</si>
  <si>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</si>
  <si>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</si>
  <si>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</si>
  <si>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</si>
  <si>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</si>
  <si>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</si>
  <si>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</si>
  <si>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</si>
  <si>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</si>
  <si>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</si>
  <si>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</si>
  <si>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</si>
  <si>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</si>
  <si>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</si>
  <si>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</si>
  <si>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</si>
  <si>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</si>
  <si>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</si>
  <si>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</si>
  <si>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</si>
  <si>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</si>
  <si>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</si>
  <si>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</si>
  <si>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</si>
  <si>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</si>
  <si>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</si>
  <si>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</si>
  <si>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</si>
  <si>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</si>
  <si>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</si>
  <si>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</si>
  <si>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</si>
  <si>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</si>
  <si>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</si>
  <si>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</si>
  <si>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</si>
  <si>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</si>
  <si>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</si>
  <si>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</si>
  <si>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</si>
  <si>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</si>
  <si>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</si>
  <si>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</si>
  <si>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</si>
  <si>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</si>
  <si>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</si>
  <si>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</si>
  <si>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</si>
  <si>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</si>
  <si>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</si>
  <si>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</si>
  <si>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</si>
  <si>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</si>
  <si>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</si>
  <si>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</si>
  <si>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</si>
  <si>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</si>
  <si>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</si>
  <si>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</si>
  <si>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</si>
  <si>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</si>
  <si>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</si>
  <si>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</si>
  <si>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</si>
  <si>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</si>
  <si>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</si>
  <si>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</si>
  <si>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</si>
  <si>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</si>
  <si>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</si>
  <si>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</si>
  <si>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</si>
  <si>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</si>
  <si>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</si>
  <si>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</si>
  <si>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</si>
  <si>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</si>
  <si>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</si>
  <si>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</si>
  <si>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</si>
  <si>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</si>
  <si>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</si>
  <si>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</si>
  <si>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</si>
  <si>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</si>
  <si>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</si>
  <si>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</si>
  <si>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</si>
  <si>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</si>
  <si>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</si>
  <si>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</si>
  <si>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</si>
  <si>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</si>
  <si>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</si>
  <si>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</si>
  <si>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</si>
  <si>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</si>
  <si>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</si>
  <si>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</si>
  <si>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</si>
  <si>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</si>
  <si>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</si>
  <si>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</si>
  <si>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</si>
  <si>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</si>
  <si>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</si>
  <si>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</si>
  <si>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</si>
  <si>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</si>
  <si>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</si>
  <si>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</si>
  <si>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</si>
  <si>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</si>
  <si>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</si>
  <si>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</si>
  <si>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</si>
  <si>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</si>
  <si>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</si>
  <si>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</si>
  <si>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</si>
  <si>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</si>
  <si>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</si>
  <si>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</si>
  <si>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</si>
  <si>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</si>
  <si>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</si>
  <si>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</si>
  <si>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</si>
  <si>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</si>
  <si>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</si>
  <si>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</si>
  <si>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</si>
  <si>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</si>
  <si>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</si>
  <si>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</si>
  <si>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</si>
  <si>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</si>
  <si>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</si>
  <si>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</si>
  <si>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</si>
  <si>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</si>
  <si>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</si>
  <si>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</si>
  <si>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</si>
  <si>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</si>
  <si>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</si>
  <si>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</si>
  <si>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</si>
  <si>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</si>
  <si>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</si>
  <si>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</si>
  <si>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</si>
  <si>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</si>
  <si>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</si>
  <si>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</si>
  <si>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</si>
  <si>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</si>
  <si>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</si>
  <si>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</si>
  <si>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</si>
  <si>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</si>
  <si>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</si>
  <si>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</si>
  <si>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</si>
  <si>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</si>
  <si>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</si>
  <si>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</si>
  <si>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</si>
  <si>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</si>
  <si>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</si>
  <si>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</si>
  <si>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</si>
  <si>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</si>
  <si>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</si>
  <si>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</si>
  <si>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</si>
  <si>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</si>
  <si>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</si>
  <si>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</si>
  <si>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</si>
  <si>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</si>
  <si>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</si>
  <si>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</si>
  <si>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</si>
  <si>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</si>
  <si>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</si>
  <si>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</si>
  <si>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</si>
  <si>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</si>
  <si>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</si>
  <si>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</si>
  <si>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</si>
  <si>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</si>
  <si>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</si>
  <si>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</si>
  <si>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</si>
  <si>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</si>
  <si>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</si>
  <si>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</si>
  <si>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</si>
  <si>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</si>
  <si>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</si>
  <si>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</si>
  <si>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</si>
  <si>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</si>
  <si>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</si>
  <si>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</si>
  <si>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</si>
  <si>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</si>
  <si>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</si>
  <si>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</si>
  <si>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</si>
  <si>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</si>
  <si>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</si>
  <si>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</si>
  <si>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</si>
  <si>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</si>
  <si>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</si>
  <si>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</si>
  <si>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</si>
  <si>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</si>
  <si>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</si>
  <si>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</si>
  <si>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</si>
  <si>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</si>
  <si>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</si>
  <si>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</si>
  <si>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</si>
  <si>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</si>
  <si>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</si>
  <si>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</si>
  <si>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</si>
  <si>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</si>
  <si>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</si>
  <si>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</si>
  <si>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</si>
  <si>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</si>
  <si>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</si>
  <si>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</si>
  <si>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</si>
  <si>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</si>
  <si>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</si>
  <si>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</si>
  <si>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</si>
  <si>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</si>
  <si>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</si>
  <si>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</si>
  <si>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</si>
  <si>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</si>
  <si>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</si>
  <si>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</si>
  <si>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</si>
  <si>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</si>
  <si>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</si>
  <si>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</si>
  <si>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</si>
  <si>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</si>
  <si>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</si>
  <si>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</si>
  <si>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</si>
  <si>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</si>
  <si>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</si>
  <si>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</si>
  <si>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</si>
  <si>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</si>
  <si>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</si>
  <si>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</si>
  <si>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</si>
  <si>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</si>
  <si>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</si>
  <si>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</si>
  <si>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</si>
  <si>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</si>
  <si>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</si>
  <si>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</si>
  <si>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</si>
  <si>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</si>
  <si>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</si>
  <si>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</si>
  <si>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</si>
  <si>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</si>
  <si>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</si>
  <si>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</si>
  <si>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</si>
  <si>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</si>
  <si>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</si>
  <si>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</si>
  <si>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</si>
  <si>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</si>
  <si>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</si>
  <si>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</si>
  <si>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</si>
  <si>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</si>
  <si>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</si>
  <si>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</si>
  <si>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</si>
  <si>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</si>
  <si>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</si>
  <si>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</si>
  <si>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</si>
  <si>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</si>
  <si>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</si>
  <si>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</si>
  <si>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</si>
  <si>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</si>
  <si>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</si>
  <si>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</si>
  <si>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</si>
  <si>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</si>
  <si>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</si>
  <si>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SEOUNE</t>
  </si>
  <si>
    <t xml:space="preserve">NOM_PRELEV_DETERM</t>
  </si>
  <si>
    <t xml:space="preserve">AQUASCOP BIOLOGIE site de Monptellier</t>
  </si>
  <si>
    <t xml:space="preserve">LB_STATION</t>
  </si>
  <si>
    <t xml:space="preserve">LA SEOUNE A BELVEZE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</si>
  <si>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</si>
  <si>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</si>
  <si>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</si>
  <si>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</si>
  <si>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</si>
  <si>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</si>
  <si>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</si>
  <si>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</si>
  <si>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</si>
  <si>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</si>
  <si>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</si>
  <si>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</si>
  <si>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</si>
  <si>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</si>
  <si>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</si>
  <si>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</si>
  <si>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</si>
  <si>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</si>
  <si>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</si>
  <si>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ORAGE, PLUIE FORTE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</si>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</sst>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548440</v>
      </c>
      <c r="G10" s="25"/>
      <c r="H10" s="25"/>
    </row>
    <row r="11" customFormat="false" ht="15" hidden="false" customHeight="false" outlineLevel="0" collapsed="false">
      <c r="A11" s="26" t="s">
        <v>5183</v>
      </c>
      <c r="B11" s="30" t="n">
        <v>43991</v>
      </c>
      <c r="D11" s="26" t="s">
        <v>5184</v>
      </c>
      <c r="E11" s="29" t="n">
        <v>6360153</v>
      </c>
      <c r="G11" s="25"/>
      <c r="H11" s="25"/>
    </row>
    <row r="12" customFormat="false" ht="15" hidden="false" customHeight="false" outlineLevel="0" collapsed="false">
      <c r="A12" s="26" t="s">
        <v>5185</v>
      </c>
      <c r="B12" s="29" t="s">
        <v>5186</v>
      </c>
      <c r="D12" s="26" t="s">
        <v>5187</v>
      </c>
      <c r="E12" s="29" t="n">
        <v>548398</v>
      </c>
      <c r="G12" s="25"/>
      <c r="H12" s="25"/>
    </row>
    <row r="13" customFormat="false" ht="17.25" hidden="false" customHeight="true" outlineLevel="0" collapsed="false">
      <c r="A13" s="12"/>
      <c r="B13" s="31"/>
      <c r="D13" s="26" t="s">
        <v>5188</v>
      </c>
      <c r="E13" s="29" t="n">
        <v>6360065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548440</v>
      </c>
    </row>
    <row r="18" customFormat="false" ht="15" hidden="false" customHeight="false" outlineLevel="0" collapsed="false">
      <c r="A18" s="36"/>
      <c r="B18" s="37" t="s">
        <v>5196</v>
      </c>
      <c r="C18" s="38" t="n">
        <f aca="false">E11</f>
        <v>6360153</v>
      </c>
    </row>
    <row r="19" customFormat="false" ht="15" hidden="false" customHeight="false" outlineLevel="0" collapsed="false">
      <c r="A19" s="33" t="s">
        <v>5197</v>
      </c>
      <c r="B19" s="39" t="n">
        <v>154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62</v>
      </c>
      <c r="D35" s="52" t="s">
        <v>5215</v>
      </c>
      <c r="E35" s="53" t="n">
        <v>38</v>
      </c>
    </row>
    <row r="36" s="56" customFormat="true" ht="15" hidden="false" customHeight="true" outlineLevel="0" collapsed="false">
      <c r="A36" s="54" t="s">
        <v>5216</v>
      </c>
      <c r="B36" s="34" t="n">
        <v>66</v>
      </c>
      <c r="C36" s="50"/>
      <c r="D36" s="55" t="s">
        <v>5217</v>
      </c>
      <c r="E36" s="34" t="n">
        <v>39</v>
      </c>
    </row>
    <row r="37" s="56" customFormat="true" ht="15" hidden="false" customHeight="true" outlineLevel="0" collapsed="false">
      <c r="A37" s="54" t="s">
        <v>5218</v>
      </c>
      <c r="B37" s="34" t="n">
        <v>3.5</v>
      </c>
      <c r="C37" s="50"/>
      <c r="D37" s="55" t="s">
        <v>5219</v>
      </c>
      <c r="E37" s="34" t="n">
        <v>3.6</v>
      </c>
    </row>
    <row r="38" s="56" customFormat="true" ht="15" hidden="false" customHeight="true" outlineLevel="0" collapsed="false">
      <c r="A38" s="54" t="s">
        <v>5220</v>
      </c>
      <c r="B38" s="34" t="n">
        <v>20</v>
      </c>
      <c r="C38" s="50"/>
      <c r="D38" s="55" t="s">
        <v>5220</v>
      </c>
      <c r="E38" s="34" t="n">
        <v>11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2.5</v>
      </c>
      <c r="E97" s="82"/>
      <c r="F97" s="82" t="s">
        <v>5274</v>
      </c>
      <c r="G97" s="83"/>
      <c r="H97" s="84"/>
    </row>
    <row r="98" customFormat="false" ht="15" hidden="false" customHeight="false" outlineLevel="0" collapsed="false">
      <c r="A98" s="78" t="s">
        <v>3199</v>
      </c>
      <c r="B98" s="79" t="str">
        <f aca="false">IF(A98="NEWCOD",IF(ISBLANK(G98),"renseigner le champ 'Nouveau taxon'",G98),VLOOKUP(A98,'Ref Taxo'!A:B,2,FALSE()))</f>
        <v>Nostoc</v>
      </c>
      <c r="C98" s="80" t="n">
        <f aca="false">IF(A98="NEWCOD",IF(ISBLANK(H98),"NoCod",H98),VLOOKUP(A98,'Ref Taxo'!A:D,4,FALSE()))</f>
        <v>1105</v>
      </c>
      <c r="D98" s="81" t="n">
        <v>0.01</v>
      </c>
      <c r="E98" s="82"/>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0.1</v>
      </c>
      <c r="E100" s="82"/>
      <c r="F100" s="82" t="s">
        <v>5274</v>
      </c>
      <c r="G100" s="85"/>
      <c r="H100" s="86"/>
    </row>
    <row r="101" customFormat="false" ht="15" hidden="false" customHeight="false" outlineLevel="0" collapsed="false">
      <c r="A101" s="78" t="s">
        <v>3367</v>
      </c>
      <c r="B101" s="79" t="str">
        <f aca="false">IF(A101="NEWCOD",IF(ISBLANK(G101),"renseigner le champ 'Nouveau taxon'",G101),VLOOKUP(A101,'Ref Taxo'!A:B,2,FALSE()))</f>
        <v>Pellia endiviifolia</v>
      </c>
      <c r="C101" s="80" t="n">
        <f aca="false">IF(A101="NEWCOD",IF(ISBLANK(H101),"NoCod",H101),VLOOKUP(A101,'Ref Taxo'!A:D,4,FALSE()))</f>
        <v>1197</v>
      </c>
      <c r="D101" s="81" t="n">
        <v>0.01</v>
      </c>
      <c r="E101" s="82" t="n">
        <v>0.01</v>
      </c>
      <c r="F101" s="82" t="s">
        <v>5274</v>
      </c>
      <c r="G101" s="85"/>
      <c r="H101" s="86"/>
    </row>
    <row r="102" customFormat="false" ht="1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t="n">
        <v>0.01</v>
      </c>
      <c r="E102" s="82"/>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0.15</v>
      </c>
      <c r="E103" s="82" t="n">
        <v>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10.5</v>
      </c>
      <c r="E104" s="82" t="n">
        <v>8</v>
      </c>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0.75</v>
      </c>
      <c r="E105" s="82" t="n">
        <v>0.8</v>
      </c>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0.5</v>
      </c>
      <c r="E106" s="82" t="n">
        <v>0.75</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3.5</v>
      </c>
      <c r="E107" s="82" t="n">
        <v>1.5</v>
      </c>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2.2</v>
      </c>
      <c r="E108" s="82" t="n">
        <v>0.01</v>
      </c>
      <c r="F108" s="82" t="s">
        <v>5274</v>
      </c>
      <c r="G108" s="85"/>
      <c r="H108" s="86"/>
    </row>
    <row r="109" customFormat="false" ht="15" hidden="false" customHeight="false" outlineLevel="0" collapsed="false">
      <c r="A109" s="78" t="s">
        <v>2883</v>
      </c>
      <c r="B109" s="79" t="str">
        <f aca="false">IF(A109="NEWCOD",IF(ISBLANK(G109),"renseigner le champ 'Nouveau taxon'",G109),VLOOKUP(A109,'Ref Taxo'!A:B,2,FALSE()))</f>
        <v>Mentha aquatica</v>
      </c>
      <c r="C109" s="80" t="n">
        <f aca="false">IF(A109="NEWCOD",IF(ISBLANK(H109),"NoCod",H109),VLOOKUP(A109,'Ref Taxo'!A:D,4,FALSE()))</f>
        <v>1791</v>
      </c>
      <c r="D109" s="81" t="n">
        <v>0.01</v>
      </c>
      <c r="E109" s="82"/>
      <c r="F109" s="82" t="s">
        <v>5274</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c r="E110" s="82" t="n">
        <v>0.01</v>
      </c>
      <c r="F110" s="82" t="s">
        <v>5274</v>
      </c>
      <c r="G110" s="85"/>
      <c r="H110" s="86"/>
    </row>
    <row r="111" customFormat="false" ht="15" hidden="false" customHeight="false" outlineLevel="0" collapsed="false">
      <c r="A111" s="78" t="s">
        <v>2170</v>
      </c>
      <c r="B111" s="79" t="str">
        <f aca="false">IF(A111="NEWCOD",IF(ISBLANK(G111),"renseigner le champ 'Nouveau taxon'",G111),VLOOKUP(A111,'Ref Taxo'!A:B,2,FALSE()))</f>
        <v>Helosciadium nodiflorum </v>
      </c>
      <c r="C111" s="80" t="n">
        <f aca="false">IF(A111="NEWCOD",IF(ISBLANK(H111),"NoCod",H111),VLOOKUP(A111,'Ref Taxo'!A:D,4,FALSE()))</f>
        <v>30053</v>
      </c>
      <c r="D111" s="81" t="n">
        <v>0.01</v>
      </c>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2020-11-25T15:17:37Z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