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7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<sst xmlns="http://schemas.openxmlformats.org/spreadsheetml/2006/main" count="6489" uniqueCount="5304">
  <si>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</si>
  <si>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</si>
  <si>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</si>
  <si>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</si>
  <si>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</si>
  <si>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</si>
  <si>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</si>
  <si>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</si>
  <si>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</si>
  <si>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</si>
  <si>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</si>
  <si>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</si>
  <si>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</si>
  <si>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</si>
  <si>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</si>
  <si>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</si>
  <si>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</si>
  <si>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</si>
  <si>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</si>
  <si>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</si>
  <si>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</si>
  <si>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</si>
  <si>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</si>
  <si>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</si>
  <si>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</si>
  <si>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</si>
  <si>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</si>
  <si>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</si>
  <si>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</si>
  <si>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</si>
  <si>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</si>
  <si>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</si>
  <si>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</si>
  <si>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</si>
  <si>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</si>
  <si>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</si>
  <si>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</si>
  <si>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</si>
  <si>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</si>
  <si>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</si>
  <si>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</si>
  <si>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</si>
  <si>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</si>
  <si>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</si>
  <si>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</si>
  <si>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</si>
  <si>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</si>
  <si>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</si>
  <si>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</si>
  <si>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</si>
  <si>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</si>
  <si>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</si>
  <si>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</si>
  <si>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</si>
  <si>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</si>
  <si>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</si>
  <si>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</si>
  <si>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</si>
  <si>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</si>
  <si>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</si>
  <si>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</si>
  <si>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</si>
  <si>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</si>
  <si>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</si>
  <si>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</si>
  <si>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</si>
  <si>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</si>
  <si>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</si>
  <si>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</si>
  <si>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</si>
  <si>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</si>
  <si>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</si>
  <si>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</si>
  <si>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</si>
  <si>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</si>
  <si>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</si>
  <si>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</si>
  <si>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</si>
  <si>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</si>
  <si>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</si>
  <si>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</si>
  <si>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</si>
  <si>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</si>
  <si>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</si>
  <si>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</si>
  <si>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</si>
  <si>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</si>
  <si>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</si>
  <si>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</si>
  <si>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</si>
  <si>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</si>
  <si>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</si>
  <si>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</si>
  <si>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</si>
  <si>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</si>
  <si>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</si>
  <si>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</si>
  <si>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</si>
  <si>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</si>
  <si>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</si>
  <si>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</si>
  <si>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</si>
  <si>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</si>
  <si>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</si>
  <si>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</si>
  <si>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</si>
  <si>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</si>
  <si>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</si>
  <si>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</si>
  <si>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</si>
  <si>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</si>
  <si>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</si>
  <si>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</si>
  <si>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</si>
  <si>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</si>
  <si>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</si>
  <si>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</si>
  <si>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</si>
  <si>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</si>
  <si>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</si>
  <si>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</si>
  <si>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</si>
  <si>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</si>
  <si>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</si>
  <si>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</si>
  <si>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</si>
  <si>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</si>
  <si>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</si>
  <si>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</si>
  <si>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</si>
  <si>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</si>
  <si>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</si>
  <si>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</si>
  <si>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</si>
  <si>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</si>
  <si>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</si>
  <si>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</si>
  <si>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</si>
  <si>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</si>
  <si>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</si>
  <si>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</si>
  <si>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</si>
  <si>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</si>
  <si>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</si>
  <si>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</si>
  <si>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</si>
  <si>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</si>
  <si>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</si>
  <si>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</si>
  <si>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</si>
  <si>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</si>
  <si>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</si>
  <si>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</si>
  <si>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</si>
  <si>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</si>
  <si>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</si>
  <si>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</si>
  <si>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</si>
  <si>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</si>
  <si>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</si>
  <si>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</si>
  <si>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</si>
  <si>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</si>
  <si>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</si>
  <si>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</si>
  <si>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</si>
  <si>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</si>
  <si>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</si>
  <si>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</si>
  <si>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</si>
  <si>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</si>
  <si>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</si>
  <si>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</si>
  <si>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</si>
  <si>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</si>
  <si>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</si>
  <si>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</si>
  <si>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</si>
  <si>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</si>
  <si>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</si>
  <si>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</si>
  <si>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</si>
  <si>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</si>
  <si>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</si>
  <si>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</si>
  <si>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</si>
  <si>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</si>
  <si>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</si>
  <si>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</si>
  <si>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</si>
  <si>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</si>
  <si>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</si>
  <si>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</si>
  <si>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</si>
  <si>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</si>
  <si>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</si>
  <si>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</si>
  <si>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</si>
  <si>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</si>
  <si>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</si>
  <si>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</si>
  <si>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</si>
  <si>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</si>
  <si>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</si>
  <si>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</si>
  <si>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</si>
  <si>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</si>
  <si>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</si>
  <si>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</si>
  <si>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</si>
  <si>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</si>
  <si>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</si>
  <si>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</si>
  <si>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</si>
  <si>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</si>
  <si>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</si>
  <si>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</si>
  <si>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</si>
  <si>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</si>
  <si>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</si>
  <si>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</si>
  <si>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</si>
  <si>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</si>
  <si>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</si>
  <si>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</si>
  <si>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</si>
  <si>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</si>
  <si>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</si>
  <si>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</si>
  <si>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</si>
  <si>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</si>
  <si>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</si>
  <si>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</si>
  <si>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</si>
  <si>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</si>
  <si>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</si>
  <si>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</si>
  <si>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</si>
  <si>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</si>
  <si>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</si>
  <si>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</si>
  <si>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</si>
  <si>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</si>
  <si>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</si>
  <si>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</si>
  <si>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</si>
  <si>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</si>
  <si>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</si>
  <si>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</si>
  <si>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</si>
  <si>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</si>
  <si>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</si>
  <si>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</si>
  <si>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</si>
  <si>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</si>
  <si>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</si>
  <si>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</si>
  <si>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</si>
  <si>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</si>
  <si>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</si>
  <si>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</si>
  <si>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</si>
  <si>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</si>
  <si>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</si>
  <si>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</si>
  <si>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</si>
  <si>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</si>
  <si>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</si>
  <si>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</si>
  <si>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</si>
  <si>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</si>
  <si>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</si>
  <si>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</si>
  <si>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</si>
  <si>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</si>
  <si>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</si>
  <si>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</si>
  <si>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</si>
  <si>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</si>
  <si>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</si>
  <si>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</si>
  <si>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</si>
  <si>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</si>
  <si>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</si>
  <si>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</si>
  <si>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</si>
  <si>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</si>
  <si>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</si>
  <si>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</si>
  <si>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</si>
  <si>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</si>
  <si>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</si>
  <si>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</si>
  <si>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</si>
  <si>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</si>
  <si>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</si>
  <si>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</si>
  <si>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</si>
  <si>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</si>
  <si>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</si>
  <si>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</si>
  <si>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</si>
  <si>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</si>
  <si>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</si>
  <si>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</si>
  <si>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</si>
  <si>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</si>
  <si>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</si>
  <si>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</si>
  <si>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</si>
  <si>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</si>
  <si>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</si>
  <si>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</si>
  <si>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</si>
  <si>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</si>
  <si>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</si>
  <si>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</si>
  <si>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</si>
  <si>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</si>
  <si>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</si>
  <si>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</si>
  <si>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</si>
  <si>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</si>
  <si>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</si>
  <si>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</si>
  <si>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</si>
  <si>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</si>
  <si>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</si>
  <si>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</si>
  <si>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</si>
  <si>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</si>
  <si>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</si>
  <si>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</si>
  <si>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</si>
  <si>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</si>
  <si>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</si>
  <si>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</si>
  <si>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</si>
  <si>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</si>
  <si>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</si>
  <si>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</si>
  <si>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</si>
  <si>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</si>
  <si>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</si>
  <si>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</si>
  <si>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</si>
  <si>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</si>
  <si>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</si>
  <si>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</si>
  <si>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</si>
  <si>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</si>
  <si>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</si>
  <si>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</si>
  <si>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</si>
  <si>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</si>
  <si>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</si>
  <si>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</si>
  <si>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</si>
  <si>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</si>
  <si>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</si>
  <si>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</si>
  <si>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</si>
  <si>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</si>
  <si>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</si>
  <si>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</si>
  <si>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</si>
  <si>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</si>
  <si>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</si>
  <si>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</si>
  <si>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</si>
  <si>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</si>
  <si>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</si>
  <si>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</si>
  <si>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</si>
  <si>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</si>
  <si>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</si>
  <si>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</si>
  <si>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</si>
  <si>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</si>
  <si>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</si>
  <si>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</si>
  <si>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</si>
  <si>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</si>
  <si>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</si>
  <si>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</si>
  <si>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</si>
  <si>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</si>
  <si>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</si>
  <si>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</si>
  <si>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</si>
  <si>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</si>
  <si>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</si>
  <si>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</si>
  <si>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</si>
  <si>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</si>
  <si>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</si>
  <si>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</si>
  <si>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</si>
  <si>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</si>
  <si>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</si>
  <si>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</si>
  <si>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</si>
  <si>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</si>
  <si>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</si>
  <si>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</si>
  <si>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</si>
  <si>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</si>
  <si>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</si>
  <si>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</si>
  <si>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</si>
  <si>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</si>
  <si>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</si>
  <si>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</si>
  <si>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</si>
  <si>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</si>
  <si>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</si>
  <si>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</si>
  <si>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</si>
  <si>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</si>
  <si>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</si>
  <si>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</si>
  <si>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</si>
  <si>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</si>
  <si>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</si>
  <si>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</si>
  <si>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</si>
  <si>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</si>
  <si>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</si>
  <si>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</si>
  <si>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</si>
  <si>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</si>
  <si>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</si>
  <si>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</si>
  <si>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</si>
  <si>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</si>
  <si>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</si>
  <si>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</si>
  <si>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</si>
  <si>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</si>
  <si>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</si>
  <si>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</si>
  <si>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</si>
  <si>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</si>
  <si>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</si>
  <si>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</si>
  <si>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</si>
  <si>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</si>
  <si>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</si>
  <si>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</si>
  <si>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</si>
  <si>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</si>
  <si>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</si>
  <si>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</si>
  <si>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</si>
  <si>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</si>
  <si>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</si>
  <si>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</si>
  <si>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</si>
  <si>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</si>
  <si>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</si>
  <si>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</si>
  <si>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</si>
  <si>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</si>
  <si>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</si>
  <si>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</si>
  <si>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</si>
  <si>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</si>
  <si>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</si>
  <si>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</si>
  <si>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</si>
  <si>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</si>
  <si>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</si>
  <si>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</si>
  <si>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</si>
  <si>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</si>
  <si>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</si>
  <si>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</si>
  <si>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</si>
  <si>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</si>
  <si>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</si>
  <si>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</si>
  <si>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</si>
  <si>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</si>
  <si>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</si>
  <si>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</si>
  <si>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</si>
  <si>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</si>
  <si>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</si>
  <si>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</si>
  <si>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</si>
  <si>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</si>
  <si>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</si>
  <si>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</si>
  <si>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</si>
  <si>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</si>
  <si>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</si>
  <si>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</si>
  <si>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</si>
  <si>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</si>
  <si>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</si>
  <si>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</si>
  <si>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</si>
  <si>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</si>
  <si>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</si>
  <si>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</si>
  <si>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</si>
  <si>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</si>
  <si>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</si>
  <si>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</si>
  <si>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</si>
  <si>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</si>
  <si>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</si>
  <si>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</si>
  <si>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</si>
  <si>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</si>
  <si>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</si>
  <si>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</si>
  <si>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</si>
  <si>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</si>
  <si>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</si>
  <si>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</si>
  <si>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</si>
  <si>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</si>
  <si>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</si>
  <si>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</si>
  <si>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</si>
  <si>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</si>
  <si>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</si>
  <si>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</si>
  <si>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</si>
  <si>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</si>
  <si>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</si>
  <si>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</si>
  <si>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</si>
  <si>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</si>
  <si>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</si>
  <si>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</si>
  <si>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</si>
  <si>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</si>
  <si>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</si>
  <si>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</si>
  <si>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</si>
  <si>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</si>
  <si>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</si>
  <si>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</si>
  <si>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</si>
  <si>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</si>
  <si>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</si>
  <si>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</si>
  <si>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</si>
  <si>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</si>
  <si>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</si>
  <si>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</si>
  <si>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</si>
  <si>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</si>
  <si>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</si>
  <si>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</si>
  <si>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</si>
  <si>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</si>
  <si>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</si>
  <si>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</si>
  <si>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</si>
  <si>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</si>
  <si>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</si>
  <si>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</si>
  <si>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</si>
  <si>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</si>
  <si>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</si>
  <si>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</si>
  <si>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</si>
  <si>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</si>
  <si>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</si>
  <si>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</si>
  <si>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</si>
  <si>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</si>
  <si>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</si>
  <si>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</si>
  <si>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</si>
  <si>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</si>
  <si>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</si>
  <si>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</si>
  <si>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</si>
  <si>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</si>
  <si>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</si>
  <si>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</si>
  <si>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</si>
  <si>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</si>
  <si>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</si>
  <si>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</si>
  <si>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</si>
  <si>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</si>
  <si>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</si>
  <si>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</si>
  <si>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</si>
  <si>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</si>
  <si>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</si>
  <si>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</si>
  <si>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</si>
  <si>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</si>
  <si>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</si>
  <si>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</si>
  <si>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</si>
  <si>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</si>
  <si>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</si>
  <si>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</si>
  <si>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</si>
  <si>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</si>
  <si>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</si>
  <si>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</si>
  <si>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</si>
  <si>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</si>
  <si>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</si>
  <si>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</si>
  <si>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</si>
  <si>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</si>
  <si>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</si>
  <si>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</si>
  <si>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</si>
  <si>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</si>
  <si>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</si>
  <si>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</si>
  <si>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</si>
  <si>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</si>
  <si>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</si>
  <si>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</si>
  <si>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</si>
  <si>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</si>
  <si>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</si>
  <si>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</si>
  <si>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</si>
  <si>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</si>
  <si>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</si>
  <si>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</si>
  <si>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</si>
  <si>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</si>
  <si>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</si>
  <si>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</si>
  <si>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</si>
  <si>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</si>
  <si>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</si>
  <si>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</si>
  <si>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</si>
  <si>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</si>
  <si>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</si>
  <si>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</si>
  <si>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</si>
  <si>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</si>
  <si>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</si>
  <si>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</si>
  <si>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</si>
  <si>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</si>
  <si>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</si>
  <si>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</si>
  <si>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</si>
  <si>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</si>
  <si>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</si>
  <si>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</si>
  <si>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</si>
  <si>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</si>
  <si>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</si>
  <si>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</si>
  <si>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</si>
  <si>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</si>
  <si>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</si>
  <si>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</si>
  <si>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</si>
  <si>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</si>
  <si>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</si>
  <si>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</si>
  <si>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</si>
  <si>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</si>
  <si>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</si>
  <si>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</si>
  <si>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</si>
  <si>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</si>
  <si>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</si>
  <si>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</si>
  <si>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</si>
  <si>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</si>
  <si>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</si>
  <si>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</si>
  <si>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</si>
  <si>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</si>
  <si>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</si>
  <si>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</si>
  <si>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</si>
  <si>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</si>
  <si>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</si>
  <si>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</si>
  <si>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</si>
  <si>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</si>
  <si>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</si>
  <si>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</si>
  <si>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</si>
  <si>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</si>
  <si>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</si>
  <si>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</si>
  <si>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</si>
  <si>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</si>
  <si>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</si>
  <si>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</si>
  <si>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</si>
  <si>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</si>
  <si>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</si>
  <si>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</si>
  <si>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</si>
  <si>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</si>
  <si>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</si>
  <si>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</si>
  <si>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</si>
  <si>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</si>
  <si>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</si>
  <si>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</si>
  <si>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</si>
  <si>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</si>
  <si>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</si>
  <si>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</si>
  <si>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</si>
  <si>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</si>
  <si>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</si>
  <si>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</si>
  <si>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</si>
  <si>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</si>
  <si>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</si>
  <si>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</si>
  <si>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</si>
  <si>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</si>
  <si>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</si>
  <si>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</si>
  <si>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</si>
  <si>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</si>
  <si>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</si>
  <si>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</si>
  <si>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</si>
  <si>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</si>
  <si>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</si>
  <si>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</si>
  <si>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</si>
  <si>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</si>
  <si>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</si>
  <si>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</si>
  <si>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</si>
  <si>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</si>
  <si>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</si>
  <si>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</si>
  <si>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</si>
  <si>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</si>
  <si>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</si>
  <si>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</si>
  <si>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</si>
  <si>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</si>
  <si>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</si>
  <si>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</si>
  <si>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</si>
  <si>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</si>
  <si>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</si>
  <si>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</si>
  <si>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</si>
  <si>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</si>
  <si>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</si>
  <si>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</si>
  <si>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</si>
  <si>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</si>
  <si>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</si>
  <si>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</si>
  <si>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</si>
  <si>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</si>
  <si>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</si>
  <si>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</si>
  <si>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</si>
  <si>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</si>
  <si>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</si>
  <si>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</si>
  <si>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</si>
  <si>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</si>
  <si>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</si>
  <si>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</si>
  <si>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</si>
  <si>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</si>
  <si>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</si>
  <si>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</si>
  <si>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</si>
  <si>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</si>
  <si>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</si>
  <si>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</si>
  <si>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</si>
  <si>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</si>
  <si>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</si>
  <si>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</si>
  <si>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</si>
  <si>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</si>
  <si>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</si>
  <si>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</si>
  <si>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</si>
  <si>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</si>
  <si>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</si>
  <si>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</si>
  <si>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</si>
  <si>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</si>
  <si>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</si>
  <si>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</si>
  <si>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</si>
  <si>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</si>
  <si>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</si>
  <si>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</si>
  <si>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</si>
  <si>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</si>
  <si>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</si>
  <si>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</si>
  <si>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</si>
  <si>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</si>
  <si>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</si>
  <si>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</si>
  <si>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</si>
  <si>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</si>
  <si>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</si>
  <si>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</si>
  <si>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</si>
  <si>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</si>
  <si>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</si>
  <si>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</si>
  <si>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</si>
  <si>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</si>
  <si>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</si>
  <si>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</si>
  <si>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</si>
  <si>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</si>
  <si>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</si>
  <si>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</si>
  <si>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</si>
  <si>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</si>
  <si>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</si>
  <si>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</si>
  <si>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</si>
  <si>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</si>
  <si>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</si>
  <si>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</si>
  <si>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</si>
  <si>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</si>
  <si>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</si>
  <si>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</si>
  <si>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</si>
  <si>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</si>
  <si>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</si>
  <si>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</si>
  <si>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</si>
  <si>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</si>
  <si>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</si>
  <si>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</si>
  <si>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</si>
  <si>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</si>
  <si>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</si>
  <si>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</si>
  <si>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</si>
  <si>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</si>
  <si>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</si>
  <si>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</si>
  <si>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</si>
  <si>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</si>
  <si>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</si>
  <si>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</si>
  <si>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</si>
  <si>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</si>
  <si>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</si>
  <si>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</si>
  <si>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</si>
  <si>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</si>
  <si>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</si>
  <si>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</si>
  <si>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</si>
  <si>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</si>
  <si>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</si>
  <si>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</si>
  <si>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</si>
  <si>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</si>
  <si>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</si>
  <si>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</si>
  <si>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</si>
  <si>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</si>
  <si>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</si>
  <si>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</si>
  <si>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</si>
  <si>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</si>
  <si>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</si>
  <si>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</si>
  <si>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</si>
  <si>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</si>
  <si>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</si>
  <si>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</si>
  <si>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</si>
  <si>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</si>
  <si>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</si>
  <si>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</si>
  <si>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</si>
  <si>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</si>
  <si>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</si>
  <si>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</si>
  <si>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</si>
  <si>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</si>
  <si>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</si>
  <si>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</si>
  <si>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</si>
  <si>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</si>
  <si>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</si>
  <si>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</si>
  <si>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</si>
  <si>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</si>
  <si>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</si>
  <si>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</si>
  <si>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</si>
  <si>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</si>
  <si>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</si>
  <si>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</si>
  <si>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</si>
  <si>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</si>
  <si>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</si>
  <si>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</si>
  <si>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</si>
  <si>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</si>
  <si>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</si>
  <si>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</si>
  <si>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</si>
  <si>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</si>
  <si>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</si>
  <si>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</si>
  <si>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</si>
  <si>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</si>
  <si>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</si>
  <si>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</si>
  <si>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</si>
  <si>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</si>
  <si>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</si>
  <si>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</si>
  <si>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</si>
  <si>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</si>
  <si>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</si>
  <si>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</si>
  <si>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</si>
  <si>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</si>
  <si>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</si>
  <si>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</si>
  <si>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</si>
  <si>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</si>
  <si>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</si>
  <si>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</si>
  <si>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</si>
  <si>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</si>
  <si>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</si>
  <si>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</si>
  <si>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</si>
  <si>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</si>
  <si>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</si>
  <si>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</si>
  <si>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</si>
  <si>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</si>
  <si>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</si>
  <si>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</si>
  <si>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</si>
  <si>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</si>
  <si>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</si>
  <si>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</si>
  <si>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</si>
  <si>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</si>
  <si>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</si>
  <si>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</si>
  <si>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</si>
  <si>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</si>
  <si>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</si>
  <si>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</si>
  <si>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</si>
  <si>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</si>
  <si>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</si>
  <si>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</si>
  <si>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</si>
  <si>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</si>
  <si>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</si>
  <si>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</si>
  <si>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</si>
  <si>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</si>
  <si>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</si>
  <si>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</si>
  <si>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</si>
  <si>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</si>
  <si>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</si>
  <si>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</si>
  <si>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</si>
  <si>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</si>
  <si>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</si>
  <si>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</si>
  <si>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</si>
  <si>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</si>
  <si>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</si>
  <si>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</si>
  <si>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</si>
  <si>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</si>
  <si>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</si>
  <si>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</si>
  <si>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</si>
  <si>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</si>
  <si>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</si>
  <si>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</si>
  <si>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</si>
  <si>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</si>
  <si>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</si>
  <si>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</si>
  <si>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</si>
  <si>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</si>
  <si>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</si>
  <si>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</si>
  <si>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</si>
  <si>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</si>
  <si>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</si>
  <si>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</si>
  <si>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</si>
  <si>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</si>
  <si>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</si>
  <si>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</si>
  <si>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</si>
  <si>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</si>
  <si>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</si>
  <si>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</si>
  <si>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</si>
  <si>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</si>
  <si>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</si>
  <si>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</si>
  <si>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</si>
  <si>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</si>
  <si>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</si>
  <si>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</si>
  <si>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</si>
  <si>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</si>
  <si>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</si>
  <si>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</si>
  <si>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</si>
  <si>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</si>
  <si>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</si>
  <si>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</si>
  <si>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</si>
  <si>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</si>
  <si>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</si>
  <si>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</si>
  <si>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</si>
  <si>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</si>
  <si>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</si>
  <si>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</si>
  <si>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</si>
  <si>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</si>
  <si>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</si>
  <si>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</si>
  <si>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</si>
  <si>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</si>
  <si>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</si>
  <si>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</si>
  <si>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</si>
  <si>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</si>
  <si>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</si>
  <si>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</si>
  <si>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</si>
  <si>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</si>
  <si>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</si>
  <si>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</si>
  <si>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</si>
  <si>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</si>
  <si>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</si>
  <si>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</si>
  <si>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</si>
  <si>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</si>
  <si>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</si>
  <si>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</si>
  <si>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</si>
  <si>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</si>
  <si>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</si>
  <si>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</si>
  <si>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</si>
  <si>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</si>
  <si>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</si>
  <si>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</si>
  <si>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</si>
  <si>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</si>
  <si>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</si>
  <si>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</si>
  <si>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</si>
  <si>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</si>
  <si>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</si>
  <si>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</si>
  <si>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</si>
  <si>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</si>
  <si>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</si>
  <si>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</si>
  <si>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</si>
  <si>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</si>
  <si>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</si>
  <si>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</si>
  <si>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</si>
  <si>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</si>
  <si>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</si>
  <si>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</si>
  <si>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</si>
  <si>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</si>
  <si>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</si>
  <si>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</si>
  <si>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</si>
  <si>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</si>
  <si>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</si>
  <si>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</si>
  <si>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</si>
  <si>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</si>
  <si>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</si>
  <si>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</si>
  <si>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</si>
  <si>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</si>
  <si>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</si>
  <si>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</si>
  <si>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</si>
  <si>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</si>
  <si>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</si>
  <si>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</si>
  <si>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</si>
  <si>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</si>
  <si>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</si>
  <si>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</si>
  <si>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</si>
  <si>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</si>
  <si>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</si>
  <si>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</si>
  <si>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</si>
  <si>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</si>
  <si>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</si>
  <si>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</si>
  <si>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</si>
  <si>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</si>
  <si>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</si>
  <si>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</si>
  <si>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</si>
  <si>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</si>
  <si>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</si>
  <si>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</si>
  <si>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</si>
  <si>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</si>
  <si>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</si>
  <si>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</si>
  <si>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</si>
  <si>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</si>
  <si>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</si>
  <si>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</si>
  <si>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</si>
  <si>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</si>
  <si>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</si>
  <si>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</si>
  <si>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</si>
  <si>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</si>
  <si>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</si>
  <si>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</si>
  <si>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</si>
  <si>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</si>
  <si>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</si>
  <si>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</si>
  <si>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</si>
  <si>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</si>
  <si>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</si>
  <si>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</si>
  <si>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</si>
  <si>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</si>
  <si>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</si>
  <si>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</si>
  <si>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</si>
  <si>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</si>
  <si>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</si>
  <si>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</si>
  <si>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</si>
  <si>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</si>
  <si>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</si>
  <si>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</si>
  <si>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</si>
  <si>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</si>
  <si>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</si>
  <si>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</si>
  <si>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</si>
  <si>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</si>
  <si>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</si>
  <si>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</si>
  <si>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</si>
  <si>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</si>
  <si>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</si>
  <si>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</si>
  <si>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</si>
  <si>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</si>
  <si>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</si>
  <si>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</si>
  <si>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</si>
  <si>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</si>
  <si>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</si>
  <si>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</si>
  <si>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</si>
  <si>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</si>
  <si>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</si>
  <si>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</si>
  <si>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</si>
  <si>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</si>
  <si>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</si>
  <si>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</si>
  <si>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</si>
  <si>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</si>
  <si>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</si>
  <si>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</si>
  <si>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</si>
  <si>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</si>
  <si>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</si>
  <si>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</si>
  <si>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</si>
  <si>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</si>
  <si>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</si>
  <si>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</si>
  <si>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</si>
  <si>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</si>
  <si>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</si>
  <si>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</si>
  <si>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</si>
  <si>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</si>
  <si>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</si>
  <si>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</si>
  <si>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</si>
  <si>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</si>
  <si>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</si>
  <si>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</si>
  <si>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</si>
  <si>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</si>
  <si>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</si>
  <si>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</si>
  <si>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</si>
  <si>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</si>
  <si>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</si>
  <si>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</si>
  <si>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</si>
  <si>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</si>
  <si>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</si>
  <si>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</si>
  <si>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</si>
  <si>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</si>
  <si>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</si>
  <si>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</si>
  <si>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</si>
  <si>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</si>
  <si>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</si>
  <si>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</si>
  <si>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</si>
  <si>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</si>
  <si>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</si>
  <si>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</si>
  <si>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</si>
  <si>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</si>
  <si>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</si>
  <si>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</si>
  <si>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</si>
  <si>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</si>
  <si>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</si>
  <si>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</si>
  <si>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</si>
  <si>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</si>
  <si>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</si>
  <si>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</si>
  <si>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</si>
  <si>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</si>
  <si>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</si>
  <si>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</si>
  <si>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</si>
  <si>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</si>
  <si>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</si>
  <si>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</si>
  <si>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</si>
  <si>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</si>
  <si>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</si>
  <si>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</si>
  <si>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</si>
  <si>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</si>
  <si>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</si>
  <si>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</si>
  <si>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</si>
  <si>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</si>
  <si>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</si>
  <si>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</si>
  <si>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</si>
  <si>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</si>
  <si>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</si>
  <si>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</si>
  <si>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</si>
  <si>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</si>
  <si>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</si>
  <si>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</si>
  <si>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</si>
  <si>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</si>
  <si>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</si>
  <si>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</si>
  <si>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</si>
  <si>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</si>
  <si>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</si>
  <si>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</si>
  <si>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</si>
  <si>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</si>
  <si>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</si>
  <si>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</si>
  <si>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</si>
  <si>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</si>
  <si>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</si>
  <si>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</si>
  <si>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</si>
  <si>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</si>
  <si>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</si>
  <si>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</si>
  <si>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</si>
  <si>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</si>
  <si>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</si>
  <si>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</si>
  <si>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</si>
  <si>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</si>
  <si>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</si>
  <si>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</si>
  <si>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</si>
  <si>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</si>
  <si>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</si>
  <si>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</si>
  <si>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</si>
  <si>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</si>
  <si>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</si>
  <si>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</si>
  <si>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</si>
  <si>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</si>
  <si>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</si>
  <si>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</si>
  <si>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</si>
  <si>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</si>
  <si>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</si>
  <si>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</si>
  <si>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</si>
  <si>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</si>
  <si>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</si>
  <si>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</si>
  <si>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</si>
  <si>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</si>
  <si>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</si>
  <si>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</si>
  <si>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</si>
  <si>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</si>
  <si>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</si>
  <si>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</si>
  <si>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</si>
  <si>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</si>
  <si>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</si>
  <si>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</si>
  <si>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</si>
  <si>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</si>
  <si>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</si>
  <si>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</si>
  <si>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</si>
  <si>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</si>
  <si>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</si>
  <si>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</si>
  <si>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</si>
  <si>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</si>
  <si>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</si>
  <si>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</si>
  <si>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</si>
  <si>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</si>
  <si>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</si>
  <si>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</si>
  <si>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</si>
  <si>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</si>
  <si>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</si>
  <si>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</si>
  <si>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</si>
  <si>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</si>
  <si>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</si>
  <si>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</si>
  <si>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</si>
  <si>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</si>
  <si>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</si>
  <si>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</si>
  <si>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</si>
  <si>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</si>
  <si>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</si>
  <si>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</si>
  <si>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</si>
  <si>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</si>
  <si>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</si>
  <si>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</si>
  <si>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</si>
  <si>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</si>
  <si>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</si>
  <si>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</si>
  <si>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</si>
  <si>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</si>
  <si>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</si>
  <si>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</si>
  <si>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</si>
  <si>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</si>
  <si>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</si>
  <si>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</si>
  <si>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</si>
  <si>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</si>
  <si>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</si>
  <si>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</si>
  <si>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</si>
  <si>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</si>
  <si>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</si>
  <si>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</si>
  <si>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</si>
  <si>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</si>
  <si>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</si>
  <si>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</si>
  <si>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</si>
  <si>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</si>
  <si>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</si>
  <si>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</si>
  <si>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</si>
  <si>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</si>
  <si>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</si>
  <si>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</si>
  <si>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</si>
  <si>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</si>
  <si>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</si>
  <si>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</si>
  <si>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</si>
  <si>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</si>
  <si>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</si>
  <si>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</si>
  <si>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</si>
  <si>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</si>
  <si>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</si>
  <si>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</si>
  <si>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</si>
  <si>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</si>
  <si>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</si>
  <si>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</si>
  <si>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</si>
  <si>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</si>
  <si>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</si>
  <si>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</si>
  <si>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</si>
  <si>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</si>
  <si>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</si>
  <si>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</si>
  <si>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</si>
  <si>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</si>
  <si>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</si>
  <si>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</si>
  <si>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</si>
  <si>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</si>
  <si>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</si>
  <si>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</si>
  <si>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</si>
  <si>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</si>
  <si>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</si>
  <si>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</si>
  <si>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</si>
  <si>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</si>
  <si>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</si>
  <si>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</si>
  <si>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</si>
  <si>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</si>
  <si>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</si>
  <si>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</si>
  <si>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</si>
  <si>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</si>
  <si>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</si>
  <si>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</si>
  <si>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</si>
  <si>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</si>
  <si>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</si>
  <si>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</si>
  <si>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</si>
  <si>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</si>
  <si>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</si>
  <si>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</si>
  <si>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</si>
  <si>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</si>
  <si>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</si>
  <si>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</si>
  <si>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</si>
  <si>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</si>
  <si>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</si>
  <si>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</si>
  <si>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</si>
  <si>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</si>
  <si>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</si>
  <si>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</si>
  <si>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</si>
  <si>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</si>
  <si>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</si>
  <si>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</si>
  <si>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</si>
  <si>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</si>
  <si>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</si>
  <si>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</si>
  <si>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</si>
  <si>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</si>
  <si>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</si>
  <si>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</si>
  <si>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</si>
  <si>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</si>
  <si>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</si>
  <si>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</si>
  <si>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</si>
  <si>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</si>
  <si>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</si>
  <si>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</si>
  <si>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</si>
  <si>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</si>
  <si>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</si>
  <si>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</si>
  <si>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</si>
  <si>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</si>
  <si>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</si>
  <si>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</si>
  <si>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</si>
  <si>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</si>
  <si>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</si>
  <si>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</si>
  <si>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</si>
  <si>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</si>
  <si>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</si>
  <si>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</si>
  <si>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</si>
  <si>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</si>
  <si>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</si>
  <si>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</si>
  <si>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</si>
  <si>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</si>
  <si>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</si>
  <si>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</si>
  <si>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</si>
  <si>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</si>
  <si>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</si>
  <si>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</si>
  <si>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</si>
  <si>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</si>
  <si>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</si>
  <si>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</si>
  <si>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</si>
  <si>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</si>
  <si>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</si>
  <si>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</si>
  <si>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</si>
  <si>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</si>
  <si>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</si>
  <si>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</si>
  <si>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</si>
  <si>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</si>
  <si>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</si>
  <si>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</si>
  <si>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</si>
  <si>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</si>
  <si>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</si>
  <si>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</si>
  <si>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</si>
  <si>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</si>
  <si>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</si>
  <si>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</si>
  <si>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</si>
  <si>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</si>
  <si>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</si>
  <si>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</si>
  <si>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</si>
  <si>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</si>
  <si>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</si>
  <si>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</si>
  <si>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</si>
  <si>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</si>
  <si>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</si>
  <si>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</si>
  <si>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</si>
  <si>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</si>
  <si>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</si>
  <si>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</si>
  <si>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</si>
  <si>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</si>
  <si>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</si>
  <si>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</si>
  <si>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</si>
  <si>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</si>
  <si>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</si>
  <si>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</si>
  <si>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</si>
  <si>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</si>
  <si>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</si>
  <si>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</si>
  <si>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</si>
  <si>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</si>
  <si>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</si>
  <si>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</si>
  <si>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</si>
  <si>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</si>
  <si>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</si>
  <si>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</si>
  <si>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</si>
  <si>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</si>
  <si>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</si>
  <si>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</si>
  <si>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</si>
  <si>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</si>
  <si>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</si>
  <si>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</si>
  <si>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</si>
  <si>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</si>
  <si>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</si>
  <si>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</si>
  <si>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</si>
  <si>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</si>
  <si>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</si>
  <si>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</si>
  <si>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</si>
  <si>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</si>
  <si>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</si>
  <si>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</si>
  <si>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</si>
  <si>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</si>
  <si>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</si>
  <si>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</si>
  <si>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</si>
  <si>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</si>
  <si>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</si>
  <si>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</si>
  <si>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</si>
  <si>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</si>
  <si>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</si>
  <si>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</si>
  <si>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</si>
  <si>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</si>
  <si>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</si>
  <si>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</si>
  <si>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</si>
  <si>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</si>
  <si>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</si>
  <si>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</si>
  <si>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</si>
  <si>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</si>
  <si>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</si>
  <si>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</si>
  <si>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</si>
  <si>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</si>
  <si>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</si>
  <si>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</si>
  <si>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</si>
  <si>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</si>
  <si>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</si>
  <si>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</si>
  <si>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</si>
  <si>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</si>
  <si>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</si>
  <si>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</si>
  <si>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</si>
  <si>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</si>
  <si>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</si>
  <si>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</si>
  <si>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</si>
  <si>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</si>
  <si>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</si>
  <si>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</si>
  <si>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</si>
  <si>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</si>
  <si>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</si>
  <si>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</si>
  <si>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</si>
  <si>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</si>
  <si>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</si>
  <si>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</si>
  <si>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</si>
  <si>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</si>
  <si>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</si>
  <si>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</si>
  <si>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</si>
  <si>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</si>
  <si>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</si>
  <si>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</si>
  <si>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</si>
  <si>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</si>
  <si>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</si>
  <si>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</si>
  <si>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</si>
  <si>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</si>
  <si>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</si>
  <si>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</si>
  <si>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</si>
  <si>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</si>
  <si>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</si>
  <si>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</si>
  <si>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</si>
  <si>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</si>
  <si>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</si>
  <si>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</si>
  <si>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</si>
  <si>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</si>
  <si>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</si>
  <si>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</si>
  <si>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</si>
  <si>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</si>
  <si>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</si>
  <si>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</si>
  <si>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</si>
  <si>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</si>
  <si>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</si>
  <si>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</si>
  <si>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</si>
  <si>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</si>
  <si>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</si>
  <si>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</si>
  <si>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</si>
  <si>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</si>
  <si>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</si>
  <si>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</si>
  <si>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</si>
  <si>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</si>
  <si>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</si>
  <si>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</si>
  <si>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</si>
  <si>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</si>
  <si>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</si>
  <si>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</si>
  <si>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</si>
  <si>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</si>
  <si>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</si>
  <si>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</si>
  <si>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</si>
  <si>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</si>
  <si>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</si>
  <si>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</si>
  <si>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</si>
  <si>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</si>
  <si>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</si>
  <si>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</si>
  <si>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</si>
  <si>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</si>
  <si>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</si>
  <si>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</si>
  <si>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</si>
  <si>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</si>
  <si>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</si>
  <si>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</si>
  <si>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</si>
  <si>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</si>
  <si>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</si>
  <si>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</si>
  <si>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</si>
  <si>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</si>
  <si>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</si>
  <si>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</si>
  <si>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</si>
  <si>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</si>
  <si>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</si>
  <si>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</si>
  <si>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</si>
  <si>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</si>
  <si>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</si>
  <si>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</si>
  <si>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</si>
  <si>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</si>
  <si>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</si>
  <si>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</si>
  <si>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</si>
  <si>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</si>
  <si>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</si>
  <si>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</si>
  <si>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</si>
  <si>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</si>
  <si>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</si>
  <si>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</si>
  <si>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</si>
  <si>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</si>
  <si>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</si>
  <si>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</si>
  <si>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</si>
  <si>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</si>
  <si>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</si>
  <si>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</si>
  <si>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</si>
  <si>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</si>
  <si>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</si>
  <si>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</si>
  <si>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</si>
  <si>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</si>
  <si>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</si>
  <si>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</si>
  <si>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</si>
  <si>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</si>
  <si>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</si>
  <si>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</si>
  <si>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</si>
  <si>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</si>
  <si>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</si>
  <si>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</si>
  <si>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</si>
  <si>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</si>
  <si>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</si>
  <si>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</si>
  <si>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</si>
  <si>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</si>
  <si>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</si>
  <si>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</si>
  <si>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</si>
  <si>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</si>
  <si>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</si>
  <si>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</si>
  <si>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</si>
  <si>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</si>
  <si>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</si>
  <si>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</si>
  <si>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</si>
  <si>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</si>
  <si>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</si>
  <si>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</si>
  <si>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</si>
  <si>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</si>
  <si>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</si>
  <si>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</si>
  <si>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</si>
  <si>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</si>
  <si>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</si>
  <si>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</si>
  <si>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</si>
  <si>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</si>
  <si>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</si>
  <si>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</si>
  <si>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</si>
  <si>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</si>
  <si>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</si>
  <si>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</si>
  <si>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</si>
  <si>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</si>
  <si>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</si>
  <si>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</si>
  <si>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</si>
  <si>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</si>
  <si>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</si>
  <si>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</si>
  <si>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</si>
  <si>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</si>
  <si>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</si>
  <si>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</si>
  <si>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</si>
  <si>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</si>
  <si>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</si>
  <si>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</si>
  <si>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</si>
  <si>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</si>
  <si>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</si>
  <si>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</si>
  <si>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</si>
  <si>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</si>
  <si>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</si>
  <si>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</si>
  <si>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</si>
  <si>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</si>
  <si>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</si>
  <si>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</si>
  <si>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</si>
  <si>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</si>
  <si>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</si>
  <si>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</si>
  <si>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</si>
  <si>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</si>
  <si>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</si>
  <si>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</si>
  <si>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</si>
  <si>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</si>
  <si>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</si>
  <si>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</si>
  <si>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</si>
  <si>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</si>
  <si>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</si>
  <si>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</si>
  <si>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</si>
  <si>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</si>
  <si>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</si>
  <si>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</si>
  <si>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</si>
  <si>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</si>
  <si>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</si>
  <si>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</si>
  <si>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</si>
  <si>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</si>
  <si>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</si>
  <si>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</si>
  <si>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</si>
  <si>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</si>
  <si>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</si>
  <si>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</si>
  <si>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</si>
  <si>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</si>
  <si>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</si>
  <si>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</si>
  <si>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</si>
  <si>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</si>
  <si>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</si>
  <si>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</si>
  <si>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</si>
  <si>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</si>
  <si>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</si>
  <si>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</si>
  <si>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</si>
  <si>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</si>
  <si>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</si>
  <si>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</si>
  <si>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</si>
  <si>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</si>
  <si>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</si>
  <si>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</si>
  <si>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</si>
  <si>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</si>
  <si>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</si>
  <si>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</si>
  <si>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</si>
  <si>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</si>
  <si>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</si>
  <si>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</si>
  <si>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</si>
  <si>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</si>
  <si>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</si>
  <si>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</si>
  <si>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</si>
  <si>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</si>
  <si>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</si>
  <si>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</si>
  <si>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</si>
  <si>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</si>
  <si>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</si>
  <si>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</si>
  <si>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</si>
  <si>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</si>
  <si>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</si>
  <si>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</si>
  <si>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</si>
  <si>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</si>
  <si>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</si>
  <si>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</si>
  <si>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</si>
  <si>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</si>
  <si>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</si>
  <si>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</si>
  <si>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</si>
  <si>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</si>
  <si>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</si>
  <si>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</si>
  <si>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</si>
  <si>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</si>
  <si>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</si>
  <si>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</si>
  <si>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</si>
  <si>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</si>
  <si>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</si>
  <si>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</si>
  <si>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</si>
  <si>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</si>
  <si>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</si>
  <si>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</si>
  <si>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</si>
  <si>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</si>
  <si>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</si>
  <si>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</si>
  <si>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</si>
  <si>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</si>
  <si>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</si>
  <si>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</si>
  <si>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</si>
  <si>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</si>
  <si>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</si>
  <si>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</si>
  <si>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</si>
  <si>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</si>
  <si>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</si>
  <si>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</si>
  <si>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</si>
  <si>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</si>
  <si>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</si>
  <si>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</si>
  <si>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</si>
  <si>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</si>
  <si>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</si>
  <si>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</si>
  <si>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</si>
  <si>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</si>
  <si>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</si>
  <si>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</si>
  <si>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</si>
  <si>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</si>
  <si>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</si>
  <si>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</si>
  <si>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</si>
  <si>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</si>
  <si>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</si>
  <si>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</si>
  <si>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</si>
  <si>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</si>
  <si>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</si>
  <si>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</si>
  <si>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</si>
  <si>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</si>
  <si>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</si>
  <si>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</si>
  <si>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</si>
  <si>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</si>
  <si>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</si>
  <si>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</si>
  <si>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</si>
  <si>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</si>
  <si>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</si>
  <si>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</si>
  <si>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</si>
  <si>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</si>
  <si>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</si>
  <si>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</si>
  <si>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</si>
  <si>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</si>
  <si>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</si>
  <si>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</si>
  <si>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</si>
  <si>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</si>
  <si>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</si>
  <si>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</si>
  <si>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</si>
  <si>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</si>
  <si>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</si>
  <si>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</si>
  <si>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</si>
  <si>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</si>
  <si>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</si>
  <si>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</si>
  <si>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</si>
  <si>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</si>
  <si>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</si>
  <si>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</si>
  <si>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</si>
  <si>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</si>
  <si>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</si>
  <si>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</si>
  <si>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</si>
  <si>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</si>
  <si>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</si>
  <si>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</si>
  <si>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</si>
  <si>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</si>
  <si>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</si>
  <si>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</si>
  <si>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</si>
  <si>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</si>
  <si>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</si>
  <si>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</si>
  <si>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</si>
  <si>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</si>
  <si>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</si>
  <si>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</si>
  <si>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</si>
  <si>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</si>
  <si>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</si>
  <si>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</si>
  <si>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</si>
  <si>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</si>
  <si>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</si>
  <si>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</si>
  <si>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</si>
  <si>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</si>
  <si>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</si>
  <si>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</si>
  <si>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</si>
  <si>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</si>
  <si>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</si>
  <si>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</si>
  <si>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</si>
  <si>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</si>
  <si>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</si>
  <si>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</si>
  <si>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</si>
  <si>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</si>
  <si>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</si>
  <si>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</si>
  <si>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</si>
  <si>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</si>
  <si>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</si>
  <si>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</si>
  <si>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</si>
  <si>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</si>
  <si>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</si>
  <si>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</si>
  <si>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</si>
  <si>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</si>
  <si>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</si>
  <si>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</si>
  <si>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</si>
  <si>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</si>
  <si>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</si>
  <si>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</si>
  <si>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</si>
  <si>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</si>
  <si>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</si>
  <si>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</si>
  <si>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</si>
  <si>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</si>
  <si>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</si>
  <si>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</si>
  <si>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</si>
  <si>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</si>
  <si>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</si>
  <si>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</si>
  <si>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</si>
  <si>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</si>
  <si>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</si>
  <si>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</si>
  <si>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</si>
  <si>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</si>
  <si>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</si>
  <si>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</si>
  <si>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</si>
  <si>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</si>
  <si>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</si>
  <si>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</si>
  <si>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</si>
  <si>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</si>
  <si>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</si>
  <si>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</si>
  <si>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</si>
  <si>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</si>
  <si>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</si>
  <si>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</si>
  <si>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</si>
  <si>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</si>
  <si>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</si>
  <si>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</si>
  <si>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</si>
  <si>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</si>
  <si>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</si>
  <si>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</si>
  <si>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</si>
  <si>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</si>
  <si>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</si>
  <si>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</si>
  <si>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</si>
  <si>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</si>
  <si>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</si>
  <si>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</si>
  <si>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</si>
  <si>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</si>
  <si>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</si>
  <si>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</si>
  <si>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</si>
  <si>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</si>
  <si>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</si>
  <si>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</si>
  <si>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</si>
  <si>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</si>
  <si>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</si>
  <si>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</si>
  <si>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</si>
  <si>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</si>
  <si>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</si>
  <si>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</si>
  <si>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</si>
  <si>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</si>
  <si>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</si>
  <si>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</si>
  <si>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</si>
  <si>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</si>
  <si>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</si>
  <si>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</si>
  <si>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</si>
  <si>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</si>
  <si>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</si>
  <si>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</si>
  <si>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</si>
  <si>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</si>
  <si>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</si>
  <si>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</si>
  <si>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</si>
  <si>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</si>
  <si>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</si>
  <si>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</si>
  <si>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</si>
  <si>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</si>
  <si>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</si>
  <si>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</si>
  <si>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</si>
  <si>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</si>
  <si>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</si>
  <si>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</si>
  <si>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</si>
  <si>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</si>
  <si>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</si>
  <si>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</si>
  <si>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</si>
  <si>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</si>
  <si>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</si>
  <si>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</si>
  <si>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</si>
  <si>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</si>
  <si>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</si>
  <si>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</si>
  <si>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</si>
  <si>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</si>
  <si>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</si>
  <si>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</si>
  <si>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</si>
  <si>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</si>
  <si>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</si>
  <si>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</si>
  <si>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</si>
  <si>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</si>
  <si>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</si>
  <si>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</si>
  <si>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</si>
  <si>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</si>
  <si>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</si>
  <si>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</si>
  <si>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</si>
  <si>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</si>
  <si>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</si>
  <si>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</si>
  <si>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</si>
  <si>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</si>
  <si>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</si>
  <si>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</si>
  <si>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</si>
  <si>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</si>
  <si>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</si>
  <si>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</si>
  <si>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</si>
  <si>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</si>
  <si>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</si>
  <si>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</si>
  <si>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</si>
  <si>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</si>
  <si>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</si>
  <si>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</si>
  <si>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</si>
  <si>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</si>
  <si>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</si>
  <si>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</si>
  <si>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</si>
  <si>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</si>
  <si>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</si>
  <si>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</si>
  <si>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</si>
  <si>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</si>
  <si>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</si>
  <si>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</si>
  <si>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</si>
  <si>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</si>
  <si>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</si>
  <si>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</si>
  <si>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</si>
  <si>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</si>
  <si>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</si>
  <si>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</si>
  <si>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</si>
  <si>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</si>
  <si>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</si>
  <si>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</si>
  <si>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</si>
  <si>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</si>
  <si>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</si>
  <si>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</si>
  <si>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</si>
  <si>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</si>
  <si>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</si>
  <si>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</si>
  <si>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</si>
  <si>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</si>
  <si>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</si>
  <si>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</si>
  <si>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</si>
  <si>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</si>
  <si>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</si>
  <si>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</si>
  <si>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</si>
  <si>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</si>
  <si>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</si>
  <si>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</si>
  <si>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</si>
  <si>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</si>
  <si>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</si>
  <si>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</si>
  <si>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</si>
  <si>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</si>
  <si>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</si>
  <si>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</si>
  <si>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</si>
  <si>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</si>
  <si>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</si>
  <si>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</si>
  <si>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</si>
  <si>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</si>
  <si>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</si>
  <si>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</si>
  <si>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</si>
  <si>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</si>
  <si>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</si>
  <si>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</si>
  <si>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</si>
  <si>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</si>
  <si>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</si>
  <si>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</si>
  <si>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</si>
  <si>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</si>
  <si>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</si>
  <si>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</si>
  <si>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</si>
  <si>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</si>
  <si>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</si>
  <si>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</si>
  <si>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</si>
  <si>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</si>
  <si>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</si>
  <si>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</si>
  <si>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</si>
  <si>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</si>
  <si>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</si>
  <si>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</si>
  <si>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</si>
  <si>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</si>
  <si>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</si>
  <si>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</si>
  <si>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</si>
  <si>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</si>
  <si>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</si>
  <si>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</si>
  <si>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</si>
  <si>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</si>
  <si>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</si>
  <si>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</si>
  <si>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</si>
  <si>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</si>
  <si>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</si>
  <si>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</si>
  <si>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</si>
  <si>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</si>
  <si>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</si>
  <si>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</si>
  <si>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</si>
  <si>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</si>
  <si>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</si>
  <si>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</si>
  <si>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</si>
  <si>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</si>
  <si>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</si>
  <si>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</si>
  <si>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</si>
  <si>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</si>
  <si>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</si>
  <si>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</si>
  <si>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</si>
  <si>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</si>
  <si>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</si>
  <si>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</si>
  <si>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</si>
  <si>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</si>
  <si>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</si>
  <si>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</si>
  <si>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</si>
  <si>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</si>
  <si>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</si>
  <si>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</si>
  <si>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</si>
  <si>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</si>
  <si>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</si>
  <si>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</si>
  <si>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</si>
  <si>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</si>
  <si>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</si>
  <si>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</si>
  <si>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</si>
  <si>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</si>
  <si>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</si>
  <si>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</si>
  <si>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</si>
  <si>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</si>
  <si>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</si>
  <si>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</si>
  <si>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</si>
  <si>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</si>
  <si>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</si>
  <si>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</si>
  <si>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</si>
  <si>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</si>
  <si>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</si>
  <si>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</si>
  <si>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</si>
  <si>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</si>
  <si>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</si>
  <si>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</si>
  <si>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</si>
  <si>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</si>
  <si>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</si>
  <si>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</si>
  <si>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</si>
  <si>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</si>
  <si>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</si>
  <si>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</si>
  <si>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</si>
  <si>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</si>
  <si>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</si>
  <si>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</si>
  <si>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</si>
  <si>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</si>
  <si>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</si>
  <si>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</si>
  <si>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</si>
  <si>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</si>
  <si>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</si>
  <si>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</si>
  <si>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</si>
  <si>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</si>
  <si>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</si>
  <si>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</si>
  <si>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</si>
  <si>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</si>
  <si>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</si>
  <si>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</si>
  <si>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</si>
  <si>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</si>
  <si>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</si>
  <si>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</si>
  <si>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</si>
  <si>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</si>
  <si>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</si>
  <si>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</si>
  <si>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</si>
  <si>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</si>
  <si>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</si>
  <si>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</si>
  <si>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</si>
  <si>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</si>
  <si>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</si>
  <si>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</si>
  <si>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</si>
  <si>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</si>
  <si>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</si>
  <si>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</si>
  <si>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</si>
  <si>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</si>
  <si>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</si>
  <si>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</si>
  <si>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</si>
  <si>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</si>
  <si>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</si>
  <si>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</si>
  <si>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</si>
  <si>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</si>
  <si>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</si>
  <si>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</si>
  <si>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</si>
  <si>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</si>
  <si>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</si>
  <si>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</si>
  <si>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</si>
  <si>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</si>
  <si>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</si>
  <si>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</si>
  <si>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</si>
  <si>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</si>
  <si>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</si>
  <si>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</si>
  <si>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</si>
  <si>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</si>
  <si>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</si>
  <si>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</si>
  <si>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</si>
  <si>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</si>
  <si>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</si>
  <si>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</si>
  <si>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</si>
  <si>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</si>
  <si>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</si>
  <si>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</si>
  <si>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</si>
  <si>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</si>
  <si>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</si>
  <si>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</si>
  <si>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</si>
  <si>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</si>
  <si>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</si>
  <si>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</si>
  <si>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</si>
  <si>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</si>
  <si>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</si>
  <si>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</si>
  <si>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</si>
  <si>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</si>
  <si>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</si>
  <si>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</si>
  <si>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</si>
  <si>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</si>
  <si>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</si>
  <si>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</si>
  <si>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</si>
  <si>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</si>
  <si>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</si>
  <si>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</si>
  <si>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</si>
  <si>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</si>
  <si>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</si>
  <si>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</si>
  <si>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</si>
  <si>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</si>
  <si>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</si>
  <si>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</si>
  <si>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</si>
  <si>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</si>
  <si>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</si>
  <si>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</si>
  <si>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</si>
  <si>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</si>
  <si>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</si>
  <si>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</si>
  <si>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</si>
  <si>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</si>
  <si>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</si>
  <si>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</si>
  <si>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</si>
  <si>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</si>
  <si>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</si>
  <si>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</si>
  <si>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</si>
  <si>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</si>
  <si>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</si>
  <si>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</si>
  <si>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</si>
  <si>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</si>
  <si>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</si>
  <si>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</si>
  <si>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</si>
  <si>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</si>
  <si>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</si>
  <si>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</si>
  <si>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</si>
  <si>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</si>
  <si>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</si>
  <si>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</si>
  <si>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</si>
  <si>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</si>
  <si>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</si>
  <si>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</si>
  <si>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</si>
  <si>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</si>
  <si>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</si>
  <si>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</si>
  <si>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</si>
  <si>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</si>
  <si>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</si>
  <si>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</si>
  <si>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</si>
  <si>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</si>
  <si>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</si>
  <si>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</si>
  <si>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</si>
  <si>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</si>
  <si>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</si>
  <si>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</si>
  <si>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</si>
  <si>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</si>
  <si>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</si>
  <si>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</si>
  <si>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</si>
  <si>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</si>
  <si>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</si>
  <si>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</si>
  <si>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</si>
  <si>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</si>
  <si>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</si>
  <si>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</si>
  <si>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</si>
  <si>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</si>
  <si>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</si>
  <si>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</si>
  <si>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</si>
  <si>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</si>
  <si>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</si>
  <si>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</si>
  <si>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</si>
  <si>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</si>
  <si>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</si>
  <si>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</si>
  <si>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</si>
  <si>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</si>
  <si>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</si>
  <si>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</si>
  <si>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</si>
  <si>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</si>
  <si>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</si>
  <si>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</si>
  <si>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</si>
  <si>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</si>
  <si>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</si>
  <si>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</si>
  <si>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</si>
  <si>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</si>
  <si>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</si>
  <si>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</si>
  <si>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</si>
  <si>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</si>
  <si>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</si>
  <si>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</si>
  <si>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</si>
  <si>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</si>
  <si>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</si>
  <si>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</si>
  <si>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</si>
  <si>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</si>
  <si>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</si>
  <si>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</si>
  <si>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</si>
  <si>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</si>
  <si>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</si>
  <si>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</si>
  <si>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</si>
  <si>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</si>
  <si>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</si>
  <si>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</si>
  <si>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</si>
  <si>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</si>
  <si>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</si>
  <si>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</si>
  <si>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</si>
  <si>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</si>
  <si>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</si>
  <si>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</si>
  <si>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</si>
  <si>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</si>
  <si>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</si>
  <si>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</si>
  <si>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</si>
  <si>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</si>
  <si>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</si>
  <si>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</si>
  <si>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</si>
  <si>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</si>
  <si>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</si>
  <si>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</si>
  <si>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</si>
  <si>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</si>
  <si>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</si>
  <si>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</si>
  <si>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</si>
  <si>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</si>
  <si>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</si>
  <si>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</si>
  <si>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</si>
  <si>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</si>
  <si>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</si>
  <si>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</si>
  <si>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</si>
  <si>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</si>
  <si>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</si>
  <si>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</si>
  <si>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</si>
  <si>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</si>
  <si>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</si>
  <si>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</si>
  <si>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</si>
  <si>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</si>
  <si>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</si>
  <si>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</si>
  <si>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</si>
  <si>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</si>
  <si>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</si>
  <si>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</si>
  <si>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</si>
  <si>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</si>
  <si>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</si>
  <si>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</si>
  <si>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</si>
  <si>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</si>
  <si>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</si>
  <si>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</si>
  <si>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</si>
  <si>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</si>
  <si>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</si>
  <si>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</si>
  <si>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</si>
  <si>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</si>
  <si>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</si>
  <si>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</si>
  <si>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</si>
  <si>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</si>
  <si>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</si>
  <si>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</si>
  <si>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</si>
  <si>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</si>
  <si>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</si>
  <si>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</si>
  <si>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</si>
  <si>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</si>
  <si>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</si>
  <si>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</si>
  <si>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</si>
  <si>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</si>
  <si>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</si>
  <si>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</si>
  <si>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</si>
  <si>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</si>
  <si>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</si>
  <si>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</si>
  <si>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</si>
  <si>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</si>
  <si>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</si>
  <si>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</si>
  <si>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</si>
  <si>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</si>
  <si>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</si>
  <si>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</si>
  <si>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</si>
  <si>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</si>
  <si>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</si>
  <si>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</si>
  <si>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</si>
  <si>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</si>
  <si>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</si>
  <si>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</si>
  <si>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</si>
  <si>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</si>
  <si>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</si>
  <si>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</si>
  <si>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</si>
  <si>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</si>
  <si>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</si>
  <si>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</si>
  <si>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</si>
  <si>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</si>
  <si>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</si>
  <si>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</si>
  <si>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</si>
  <si>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</si>
  <si>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</si>
  <si>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</si>
  <si>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</si>
  <si>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</si>
  <si>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</si>
  <si>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</si>
  <si>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</si>
  <si>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</si>
  <si>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</si>
  <si>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</si>
  <si>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</si>
  <si>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</si>
  <si>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</si>
  <si>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</si>
  <si>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</si>
  <si>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</si>
  <si>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</si>
  <si>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</si>
  <si>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</si>
  <si>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</si>
  <si>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</si>
  <si>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</si>
  <si>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</si>
  <si>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</si>
  <si>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</si>
  <si>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</si>
  <si>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</si>
  <si>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</si>
  <si>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</si>
  <si>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</si>
  <si>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</si>
  <si>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</si>
  <si>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</si>
  <si>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</si>
  <si>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</si>
  <si>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</si>
  <si>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</si>
  <si>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</si>
  <si>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</si>
  <si>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</si>
  <si>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</si>
  <si>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</si>
  <si>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</si>
  <si>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</si>
  <si>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</si>
  <si>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</si>
  <si>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</si>
  <si>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</si>
  <si>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</si>
  <si>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</si>
  <si>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</si>
  <si>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</si>
  <si>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</si>
  <si>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</si>
  <si>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</si>
  <si>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</si>
  <si>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</si>
  <si>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</si>
  <si>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</si>
  <si>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</si>
  <si>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</si>
  <si>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</si>
  <si>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</si>
  <si>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</si>
  <si>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</si>
  <si>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</si>
  <si>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</si>
  <si>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</si>
  <si>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</si>
  <si>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</si>
  <si>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</si>
  <si>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</si>
  <si>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</si>
  <si>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</si>
  <si>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</si>
  <si>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</si>
  <si>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</si>
  <si>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</si>
  <si>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</si>
  <si>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</si>
  <si>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</si>
  <si>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</si>
  <si>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</si>
  <si>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</si>
  <si>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</si>
  <si>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</si>
  <si>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</si>
  <si>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</si>
  <si>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</si>
  <si>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</si>
  <si>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</si>
  <si>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</si>
  <si>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</si>
  <si>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</si>
  <si>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</si>
  <si>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</si>
  <si>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</si>
  <si>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</si>
  <si>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</si>
  <si>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</si>
  <si>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</si>
  <si>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</si>
  <si>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</si>
  <si>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</si>
  <si>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</si>
  <si>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</si>
  <si>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</si>
  <si>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</si>
  <si>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</si>
  <si>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</si>
  <si>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</si>
  <si>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</si>
  <si>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</si>
  <si>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</si>
  <si>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</si>
  <si>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</si>
  <si>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</si>
  <si>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</si>
  <si>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</si>
  <si>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</si>
  <si>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</si>
  <si>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</si>
  <si>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</si>
  <si>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</si>
  <si>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</si>
  <si>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</si>
  <si>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</si>
  <si>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</si>
  <si>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</si>
  <si>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</si>
  <si>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</si>
  <si>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</si>
  <si>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</si>
  <si>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</si>
  <si>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</si>
  <si>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</si>
  <si>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</si>
  <si>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</si>
  <si>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</si>
  <si>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</si>
  <si>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</si>
  <si>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</si>
  <si>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</si>
  <si>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</si>
  <si>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</si>
  <si>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</si>
  <si>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</si>
  <si>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</si>
  <si>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</si>
  <si>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</si>
  <si>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</si>
  <si>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</si>
  <si>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</si>
  <si>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</si>
  <si>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</si>
  <si>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</si>
  <si>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</si>
  <si>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</si>
  <si>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</si>
  <si>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</si>
  <si>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</si>
  <si>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</si>
  <si>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</si>
  <si>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</si>
  <si>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</si>
  <si>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</si>
  <si>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</si>
  <si>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</si>
  <si>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</si>
  <si>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</si>
  <si>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</si>
  <si>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</si>
  <si>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</si>
  <si>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</si>
  <si>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</si>
  <si>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</si>
  <si>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</si>
  <si>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</si>
  <si>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</si>
  <si>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</si>
  <si>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</si>
  <si>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</si>
  <si>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</si>
  <si>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</si>
  <si>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</si>
  <si>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</si>
  <si>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</si>
  <si>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</si>
  <si>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</si>
  <si>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</si>
  <si>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</si>
  <si>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</si>
  <si>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</si>
  <si>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</si>
  <si>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</si>
  <si>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</si>
  <si>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</si>
  <si>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</si>
  <si>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</si>
  <si>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</si>
  <si>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</si>
  <si>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</si>
  <si>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</si>
  <si>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</si>
  <si>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</si>
  <si>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</si>
  <si>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</si>
  <si>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</si>
  <si>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</si>
  <si>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</si>
  <si>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</si>
  <si>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</si>
  <si>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</si>
  <si>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</si>
  <si>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</si>
  <si>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</si>
  <si>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</si>
  <si>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</si>
  <si>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</si>
  <si>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</si>
  <si>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</si>
  <si>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</si>
  <si>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</si>
  <si>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</si>
  <si>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</si>
  <si>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</si>
  <si>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</si>
  <si>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</si>
  <si>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</si>
  <si>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</si>
  <si>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</si>
  <si>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</si>
  <si>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</si>
  <si>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</si>
  <si>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</si>
  <si>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</si>
  <si>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</si>
  <si>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</si>
  <si>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</si>
  <si>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</si>
  <si>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</si>
  <si>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</si>
  <si>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</si>
  <si>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</si>
  <si>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</si>
  <si>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</si>
  <si>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</si>
  <si>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</si>
  <si>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</si>
  <si>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</si>
  <si>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</si>
  <si>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</si>
  <si>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</si>
  <si>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</si>
  <si>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</si>
  <si>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</si>
  <si>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</si>
  <si>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</si>
  <si>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</si>
  <si>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</si>
  <si>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</si>
  <si>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</si>
  <si>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</si>
  <si>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</si>
  <si>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</si>
  <si>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</si>
  <si>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</si>
  <si>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</si>
  <si>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</si>
  <si>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</si>
  <si>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</si>
  <si>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</si>
  <si>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</si>
  <si>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</si>
  <si>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</si>
  <si>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</si>
  <si>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</si>
  <si>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</si>
  <si>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</si>
  <si>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</si>
  <si>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</si>
  <si>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</si>
  <si>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</si>
  <si>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</si>
  <si>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</si>
  <si>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</si>
  <si>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</si>
  <si>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</si>
  <si>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</si>
  <si>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</si>
  <si>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</si>
  <si>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</si>
  <si>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</si>
  <si>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</si>
  <si>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</si>
  <si>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</si>
  <si>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</si>
  <si>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</si>
  <si>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</si>
  <si>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</si>
  <si>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</si>
  <si>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</si>
  <si>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</si>
  <si>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</si>
  <si>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</si>
  <si>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</si>
  <si>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</si>
  <si>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</si>
  <si>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</si>
  <si>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</si>
  <si>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</si>
  <si>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</si>
  <si>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</si>
  <si>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</si>
  <si>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</si>
  <si>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</si>
  <si>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</si>
  <si>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</si>
  <si>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</si>
  <si>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</si>
  <si>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</si>
  <si>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</si>
  <si>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</si>
  <si>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</si>
  <si>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</si>
  <si>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</si>
  <si>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</si>
  <si>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</si>
  <si>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</si>
  <si>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</si>
  <si>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</si>
  <si>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</si>
  <si>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</si>
  <si>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</si>
  <si>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</si>
  <si>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</si>
  <si>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</si>
  <si>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</si>
  <si>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</si>
  <si>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</si>
  <si>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</si>
  <si>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</si>
  <si>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</si>
  <si>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</si>
  <si>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</si>
  <si>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</si>
  <si>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</si>
  <si>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</si>
  <si>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</si>
  <si>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</si>
  <si>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</si>
  <si>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</si>
  <si>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</si>
  <si>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</si>
  <si>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</si>
  <si>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</si>
  <si>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</si>
  <si>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</si>
  <si>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</si>
  <si>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</si>
  <si>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</si>
  <si>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</si>
  <si>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</si>
  <si>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</si>
  <si>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</si>
  <si>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</si>
  <si>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</si>
  <si>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</si>
  <si>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</si>
  <si>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</si>
  <si>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</si>
  <si>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</si>
  <si>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</si>
  <si>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</si>
  <si>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</si>
  <si>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</si>
  <si>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</si>
  <si>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</si>
  <si>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</si>
  <si>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</si>
  <si>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</si>
  <si>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</si>
  <si>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</si>
  <si>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</si>
  <si>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</si>
  <si>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</si>
  <si>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</si>
  <si>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</si>
  <si>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</si>
  <si>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</si>
  <si>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</si>
  <si>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</si>
  <si>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</si>
  <si>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</si>
  <si>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</si>
  <si>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</si>
  <si>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</si>
  <si>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</si>
  <si>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</si>
  <si>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</si>
  <si>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</si>
  <si>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</si>
  <si>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</si>
  <si>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</si>
  <si>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</si>
  <si>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</si>
  <si>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</si>
  <si>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</si>
  <si>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</si>
  <si>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</si>
  <si>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</si>
  <si>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</si>
  <si>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</si>
  <si>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</si>
  <si>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</si>
  <si>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</si>
  <si>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</si>
  <si>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</si>
  <si>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</si>
  <si>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</si>
  <si>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</si>
  <si>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</si>
  <si>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</si>
  <si>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</si>
  <si>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</si>
  <si>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</si>
  <si>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</si>
  <si>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</si>
  <si>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</si>
  <si>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</si>
  <si>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</si>
  <si>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</si>
  <si>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</si>
  <si>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</si>
  <si>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</si>
  <si>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</si>
  <si>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</si>
  <si>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</si>
  <si>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</si>
  <si>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</si>
  <si>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</si>
  <si>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</si>
  <si>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</si>
  <si>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</si>
  <si>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</si>
  <si>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</si>
  <si>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</si>
  <si>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</si>
  <si>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</si>
  <si>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</si>
  <si>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</si>
  <si>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</si>
  <si>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</si>
  <si>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</si>
  <si>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</si>
  <si>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</si>
  <si>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</si>
  <si>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</si>
  <si>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</si>
  <si>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</si>
  <si>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</si>
  <si>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</si>
  <si>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</si>
  <si>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</si>
  <si>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</si>
  <si>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</si>
  <si>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</si>
  <si>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</si>
  <si>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</si>
  <si>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</si>
  <si>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</si>
  <si>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</si>
  <si>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</si>
  <si>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</si>
  <si>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</si>
  <si>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</si>
  <si>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</si>
  <si>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</si>
  <si>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</si>
  <si>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</si>
  <si>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</si>
  <si>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</si>
  <si>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</si>
  <si>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</si>
  <si>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</si>
  <si>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</si>
  <si>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</si>
  <si>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</si>
  <si>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</si>
  <si>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</si>
  <si>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</si>
  <si>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</si>
  <si>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</si>
  <si>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</si>
  <si>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</si>
  <si>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</si>
  <si>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</si>
  <si>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</si>
  <si>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</si>
  <si>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</si>
  <si>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</si>
  <si>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</si>
  <si>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</si>
  <si>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</si>
  <si>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</si>
  <si>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</si>
  <si>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</si>
  <si>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</si>
  <si>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</si>
  <si>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</si>
  <si>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</si>
  <si>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</si>
  <si>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</si>
  <si>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</si>
  <si>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</si>
  <si>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</si>
  <si>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</si>
  <si>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</si>
  <si>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</si>
  <si>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</si>
  <si>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</si>
  <si>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</si>
  <si>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</si>
  <si>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</si>
  <si>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</si>
  <si>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</si>
  <si>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</si>
  <si>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</si>
  <si>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</si>
  <si>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</si>
  <si>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</si>
  <si>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</si>
  <si>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</si>
  <si>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</si>
  <si>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</si>
  <si>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</si>
  <si>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</si>
  <si>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</si>
  <si>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</si>
  <si>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</si>
  <si>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</si>
  <si>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</si>
  <si>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</si>
  <si>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</si>
  <si>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</si>
  <si>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</si>
  <si>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</si>
  <si>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</si>
  <si>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</si>
  <si>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</si>
  <si>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</si>
  <si>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</si>
  <si>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</si>
  <si>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</si>
  <si>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</si>
  <si>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</si>
  <si>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</si>
  <si>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</si>
  <si>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</si>
  <si>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</si>
  <si>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</si>
  <si>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</si>
  <si>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</si>
  <si>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</si>
  <si>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</si>
  <si>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</si>
  <si>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</si>
  <si>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</si>
  <si>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</si>
  <si>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</si>
  <si>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</si>
  <si>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</si>
  <si>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</si>
  <si>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</si>
  <si>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</si>
  <si>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</si>
  <si>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</si>
  <si>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</si>
  <si>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</si>
  <si>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</si>
  <si>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</si>
  <si>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</si>
  <si>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</si>
  <si>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</si>
  <si>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</si>
  <si>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</si>
  <si>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</si>
  <si>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</si>
  <si>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</si>
  <si>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</si>
  <si>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</si>
  <si>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</si>
  <si>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</si>
  <si>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</si>
  <si>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</si>
  <si>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</si>
  <si>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</si>
  <si>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</si>
  <si>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</si>
  <si>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</si>
  <si>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</si>
  <si>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</si>
  <si>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</si>
  <si>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</si>
  <si>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</si>
  <si>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</si>
  <si>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</si>
  <si>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</si>
  <si>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</si>
  <si>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</si>
  <si>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</si>
  <si>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</si>
  <si>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</si>
  <si>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</si>
  <si>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</si>
  <si>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</si>
  <si>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</si>
  <si>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</si>
  <si>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</si>
  <si>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</si>
  <si>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</si>
  <si>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</si>
  <si>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</si>
  <si>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</si>
  <si>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</si>
  <si>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</si>
  <si>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</si>
  <si>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</si>
  <si>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</si>
  <si>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</si>
  <si>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</si>
  <si>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</si>
  <si>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</si>
  <si>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</si>
  <si>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</si>
  <si>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</si>
  <si>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</si>
  <si>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</si>
  <si>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</si>
  <si>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</si>
  <si>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</si>
  <si>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</si>
  <si>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</si>
  <si>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</si>
  <si>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</si>
  <si>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</si>
  <si>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</si>
  <si>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</si>
  <si>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</si>
  <si>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</si>
  <si>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</si>
  <si>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</si>
  <si>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</si>
  <si>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</si>
  <si>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</si>
  <si>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</si>
  <si>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</si>
  <si>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</si>
  <si>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</si>
  <si>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</si>
  <si>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</si>
  <si>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</si>
  <si>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</si>
  <si>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</si>
  <si>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</si>
  <si>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</si>
  <si>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</si>
  <si>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</si>
  <si>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</si>
  <si>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</si>
  <si>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</si>
  <si>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</si>
  <si>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</si>
  <si>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</si>
  <si>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</si>
  <si>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</si>
  <si>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</si>
  <si>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</si>
  <si>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</si>
  <si>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</si>
  <si>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</si>
  <si>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</si>
  <si>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</si>
  <si>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</si>
  <si>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</si>
  <si>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</si>
  <si>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</si>
  <si>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</si>
  <si>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</si>
  <si>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</si>
  <si>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</si>
  <si>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</si>
  <si>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</si>
  <si>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</si>
  <si>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</si>
  <si>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</si>
  <si>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</si>
  <si>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</si>
  <si>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</si>
  <si>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</si>
  <si>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</si>
  <si>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</si>
  <si>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</si>
  <si>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</si>
  <si>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</si>
  <si>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</si>
  <si>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</si>
  <si>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</si>
  <si>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</si>
  <si>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</si>
  <si>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</si>
  <si>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</si>
  <si>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</si>
  <si>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</si>
  <si>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</si>
  <si>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</si>
  <si>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</si>
  <si>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</si>
  <si>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</si>
  <si>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</si>
  <si>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</si>
  <si>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</si>
  <si>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</si>
  <si>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</si>
  <si>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</si>
  <si>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</si>
  <si>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</si>
  <si>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</si>
  <si>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</si>
  <si>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</si>
  <si>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</si>
  <si>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</si>
  <si>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</si>
  <si>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</si>
  <si>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</si>
  <si>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</si>
  <si>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</si>
  <si>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</si>
  <si>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</si>
  <si>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</si>
  <si>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</si>
  <si>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</si>
  <si>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</si>
  <si>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</si>
  <si>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</si>
  <si>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</si>
  <si>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</si>
  <si>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</si>
  <si>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</si>
  <si>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</si>
  <si>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</si>
  <si>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</si>
  <si>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</si>
  <si>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</si>
  <si>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</si>
  <si>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</si>
  <si>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</si>
  <si>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</si>
  <si>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</si>
  <si>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</si>
  <si>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</si>
  <si>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</si>
  <si>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</si>
  <si>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</si>
  <si>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</si>
  <si>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</si>
  <si>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</si>
  <si>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</si>
  <si>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</si>
  <si>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</si>
  <si>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</si>
  <si>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</si>
  <si>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</si>
  <si>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</si>
  <si>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</si>
  <si>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</si>
  <si>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</si>
  <si>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</si>
  <si>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</si>
  <si>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</si>
  <si>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</si>
  <si>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</si>
  <si>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</si>
  <si>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</si>
  <si>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</si>
  <si>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</si>
  <si>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</si>
  <si>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</si>
  <si>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</si>
  <si>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</si>
  <si>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</si>
  <si>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</si>
  <si>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</si>
  <si>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</si>
  <si>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</si>
  <si>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</si>
  <si>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</si>
  <si>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</si>
  <si>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</si>
  <si>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</si>
  <si>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</si>
  <si>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</si>
  <si>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</si>
  <si>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</si>
  <si>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</si>
  <si>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</si>
  <si>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</si>
  <si>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</si>
  <si>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</si>
  <si>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</si>
  <si>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</si>
  <si>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</si>
  <si>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</si>
  <si>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</si>
  <si>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</si>
  <si>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</si>
  <si>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</si>
  <si>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</si>
  <si>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</si>
  <si>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</si>
  <si>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</si>
  <si>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</si>
  <si>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</si>
  <si>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</si>
  <si>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</si>
  <si>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</si>
  <si>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</si>
  <si>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</si>
  <si>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</si>
  <si>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</si>
  <si>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</si>
  <si>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</si>
  <si>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</si>
  <si>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</si>
  <si>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</si>
  <si>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</si>
  <si>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</si>
  <si>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</si>
  <si>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</si>
  <si>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</si>
  <si>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</si>
  <si>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</si>
  <si>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</si>
  <si>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</si>
  <si>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</si>
  <si>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</si>
  <si>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</si>
  <si>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</si>
  <si>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</si>
  <si>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</si>
  <si>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</si>
  <si>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</si>
  <si>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</si>
  <si>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</si>
  <si>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</si>
  <si>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</si>
  <si>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</si>
  <si>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</si>
  <si>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</si>
  <si>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</si>
  <si>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</si>
  <si>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</si>
  <si>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</si>
  <si>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</si>
  <si>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</si>
  <si>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</si>
  <si>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</si>
  <si>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</si>
  <si>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</si>
  <si>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</si>
  <si>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</si>
  <si>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</si>
  <si>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</si>
  <si>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</si>
  <si>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</si>
  <si>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</si>
  <si>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</si>
  <si>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</si>
  <si>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</si>
  <si>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</si>
  <si>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</si>
  <si>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</si>
  <si>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</si>
  <si>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</si>
  <si>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</si>
  <si>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</si>
  <si>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</si>
  <si>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</si>
  <si>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</si>
  <si>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</si>
  <si>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</si>
  <si>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</si>
  <si>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</si>
  <si>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</si>
  <si>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</si>
  <si>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</si>
  <si>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</si>
  <si>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</si>
  <si>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</si>
  <si>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</si>
  <si>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</si>
  <si>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</si>
  <si>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</si>
  <si>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</si>
  <si>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</si>
  <si>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</si>
  <si>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</si>
  <si>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</si>
  <si>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</si>
  <si>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</si>
  <si>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</si>
  <si>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</si>
  <si>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</si>
  <si>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</si>
  <si>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</si>
  <si>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</si>
  <si>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</si>
  <si>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</si>
  <si>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</si>
  <si>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</si>
  <si>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</si>
  <si>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</si>
  <si>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</si>
  <si>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</si>
  <si>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</si>
  <si>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</si>
  <si>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</si>
  <si>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</si>
  <si>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</si>
  <si>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</si>
  <si>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</si>
  <si>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</si>
  <si>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</si>
  <si>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</si>
  <si>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</si>
  <si>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</si>
  <si>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</si>
  <si>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</si>
  <si>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</si>
  <si>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</si>
  <si>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</si>
  <si>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</si>
  <si>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</si>
  <si>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</si>
  <si>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</si>
  <si>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</si>
  <si>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</si>
  <si>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</si>
  <si>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</si>
  <si>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</si>
  <si>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</si>
  <si>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</si>
  <si>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</si>
  <si>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</si>
  <si>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</si>
  <si>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</si>
  <si>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</si>
  <si>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</si>
  <si>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</si>
  <si>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</si>
  <si>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</si>
  <si>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</si>
  <si>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</si>
  <si>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</si>
  <si>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</si>
  <si>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</si>
  <si>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</si>
  <si>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</si>
  <si>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</si>
  <si>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</si>
  <si>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</si>
  <si>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</si>
  <si>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</si>
  <si>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</si>
  <si>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</si>
  <si>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</si>
  <si>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</si>
  <si>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</si>
  <si>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</si>
  <si>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</si>
  <si>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</si>
  <si>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</si>
  <si>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</si>
  <si>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</si>
  <si>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</si>
  <si>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</si>
  <si>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</si>
  <si>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</si>
  <si>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</si>
  <si>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</si>
  <si>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</si>
  <si>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</si>
  <si>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</si>
  <si>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</si>
  <si>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</si>
  <si>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</si>
  <si>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</si>
  <si>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</si>
  <si>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</si>
  <si>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</si>
  <si>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</si>
  <si>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</si>
  <si>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</si>
  <si>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</si>
  <si>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</si>
  <si>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</si>
  <si>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</si>
  <si>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</si>
  <si>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</si>
  <si>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</si>
  <si>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</si>
  <si>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</si>
  <si>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</si>
  <si>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</si>
  <si>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</si>
  <si>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</si>
  <si>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</si>
  <si>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</si>
  <si>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</si>
  <si>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</si>
  <si>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</si>
  <si>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</si>
  <si>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</si>
  <si>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</si>
  <si>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</si>
  <si>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</si>
  <si>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</si>
  <si>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</si>
  <si>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</si>
  <si>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</si>
  <si>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</si>
  <si>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</si>
  <si>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</si>
  <si>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</si>
  <si>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</si>
  <si>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</si>
  <si>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</si>
  <si>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</si>
  <si>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</si>
  <si>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</si>
  <si>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</si>
  <si>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</si>
  <si>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</si>
  <si>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</si>
  <si>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</si>
  <si>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</si>
  <si>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</si>
  <si>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</si>
  <si>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</si>
  <si>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</si>
  <si>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</si>
  <si>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</si>
  <si>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</si>
  <si>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</si>
  <si>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</si>
  <si>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</si>
  <si>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</si>
  <si>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</si>
  <si>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</si>
  <si>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</si>
  <si>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</si>
  <si>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</si>
  <si>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</si>
  <si>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</si>
  <si>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</si>
  <si>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</si>
  <si>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</si>
  <si>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</si>
  <si>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</si>
  <si>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</si>
  <si>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</si>
  <si>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</si>
  <si>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</si>
  <si>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</si>
  <si>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</si>
  <si>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</si>
  <si>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</si>
  <si>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</si>
  <si>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</si>
  <si>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</si>
  <si>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</si>
  <si>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</si>
  <si>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</si>
  <si>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</si>
  <si>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</si>
  <si>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</si>
  <si>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</si>
  <si>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</si>
  <si>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</si>
  <si>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</si>
  <si>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</si>
  <si>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</si>
  <si>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</si>
  <si>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</si>
  <si>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</si>
  <si>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</si>
  <si>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</si>
  <si>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</si>
  <si>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</si>
  <si>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</si>
  <si>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</si>
  <si>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</si>
  <si>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</si>
  <si>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</si>
  <si>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</si>
  <si>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</si>
  <si>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</si>
  <si>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</si>
  <si>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</si>
  <si>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</si>
  <si>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</si>
  <si>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</si>
  <si>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</si>
  <si>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</si>
  <si>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</si>
  <si>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</si>
  <si>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</si>
  <si>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</si>
  <si>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</si>
  <si>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</si>
  <si>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</si>
  <si>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</si>
  <si>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</si>
  <si>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</si>
  <si>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</si>
  <si>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</si>
  <si>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</si>
  <si>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</si>
  <si>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</si>
  <si>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</si>
  <si>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</si>
  <si>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</si>
  <si>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</si>
  <si>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</si>
  <si>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</si>
  <si>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</si>
  <si>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</si>
  <si>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</si>
  <si>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</si>
  <si>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</si>
  <si>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</si>
  <si>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</si>
  <si>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</si>
  <si>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</si>
  <si>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</si>
  <si>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</si>
  <si>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</si>
  <si>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</si>
  <si>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</si>
  <si>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</si>
  <si>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</si>
  <si>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</si>
  <si>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</si>
  <si>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</si>
  <si>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</si>
  <si>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</si>
  <si>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</si>
  <si>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</si>
  <si>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</si>
  <si>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</si>
  <si>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</si>
  <si>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</si>
  <si>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</si>
  <si>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</si>
  <si>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</si>
  <si>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</si>
  <si>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</si>
  <si>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</si>
  <si>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</si>
  <si>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</si>
  <si>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</si>
  <si>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</si>
  <si>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</si>
  <si>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</si>
  <si>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</si>
  <si>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</si>
  <si>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</si>
  <si>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</si>
  <si>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</si>
  <si>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</si>
  <si>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</si>
  <si>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</si>
  <si>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</si>
  <si>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</si>
  <si>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</si>
  <si>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</si>
  <si>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</si>
  <si>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</si>
  <si>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</si>
  <si>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</si>
  <si>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</si>
  <si>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</si>
  <si>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</si>
  <si>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</si>
  <si>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</si>
  <si>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</si>
  <si>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</si>
  <si>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</si>
  <si>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</si>
  <si>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</si>
  <si>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</si>
  <si>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</si>
  <si>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</si>
  <si>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</si>
  <si>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</si>
  <si>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</si>
  <si>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</si>
  <si>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</si>
  <si>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</si>
  <si>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</si>
  <si>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</si>
  <si>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</si>
  <si>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</si>
  <si>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</si>
  <si>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</si>
  <si>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</si>
  <si>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</si>
  <si>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</si>
  <si>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</si>
  <si>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</si>
  <si>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</si>
  <si>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</si>
  <si>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</si>
  <si>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</si>
  <si>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</si>
  <si>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</si>
  <si>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</si>
  <si>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</si>
  <si>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</si>
  <si>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</si>
  <si>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</si>
  <si>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</si>
  <si>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</si>
  <si>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</si>
  <si>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</si>
  <si>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</si>
  <si>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</si>
  <si>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</si>
  <si>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</si>
  <si>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</si>
  <si>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</si>
  <si>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</si>
  <si>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</si>
  <si>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</si>
  <si>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</si>
  <si>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</si>
  <si>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</si>
  <si>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</si>
  <si>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</si>
  <si>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</si>
  <si>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</si>
  <si>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</si>
  <si>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</si>
  <si>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</si>
  <si>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</si>
  <si>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</si>
  <si>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</si>
  <si>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</si>
  <si>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</si>
  <si>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</si>
  <si>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</si>
  <si>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</si>
  <si>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</si>
  <si>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</si>
  <si>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</si>
  <si>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</si>
  <si>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</si>
  <si>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</si>
  <si>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</si>
  <si>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</si>
  <si>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</si>
  <si>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</si>
  <si>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</si>
  <si>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</si>
  <si>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</si>
  <si>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</si>
  <si>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</si>
  <si>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</si>
  <si>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</si>
  <si>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</si>
  <si>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</si>
  <si>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</si>
  <si>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</si>
  <si>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</si>
  <si>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</si>
  <si>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</si>
  <si>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</si>
  <si>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</si>
  <si>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</si>
  <si>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</si>
  <si>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</si>
  <si>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</si>
  <si>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</si>
  <si>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</si>
  <si>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</si>
  <si>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</si>
  <si>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</si>
  <si>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</si>
  <si>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</si>
  <si>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</si>
  <si>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</si>
  <si>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</si>
  <si>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</si>
  <si>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</si>
  <si>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</si>
  <si>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</si>
  <si>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</si>
  <si>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</si>
  <si>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</si>
  <si>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</si>
  <si>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</si>
  <si>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</si>
  <si>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</si>
  <si>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</si>
  <si>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</si>
  <si>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</si>
  <si>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</si>
  <si>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</si>
  <si>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</si>
  <si>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</si>
  <si>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</si>
  <si>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</si>
  <si>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</si>
  <si>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</si>
  <si>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</si>
  <si>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</si>
  <si>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</si>
  <si>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</si>
  <si>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</si>
  <si>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</si>
  <si>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</si>
  <si>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</si>
  <si>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</si>
  <si>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</si>
  <si>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</si>
  <si>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</si>
  <si>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</si>
  <si>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</si>
  <si>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</si>
  <si>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</si>
  <si>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</si>
  <si>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</si>
  <si>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</si>
  <si>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</si>
  <si>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</si>
  <si>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</si>
  <si>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</si>
  <si>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</si>
  <si>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</si>
  <si>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</si>
  <si>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</si>
  <si>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</si>
  <si>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</si>
  <si>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</si>
  <si>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</si>
  <si>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</si>
  <si>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</si>
  <si>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</si>
  <si>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</si>
  <si>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</si>
  <si>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</si>
  <si>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</si>
  <si>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</si>
  <si>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</si>
  <si>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</si>
  <si>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</si>
  <si>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</si>
  <si>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</si>
  <si>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</si>
  <si>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</si>
  <si>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</si>
  <si>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</si>
  <si>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</si>
  <si>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</si>
  <si>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</si>
  <si>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</si>
  <si>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</si>
  <si>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</si>
  <si>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</si>
  <si>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</si>
  <si>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</si>
  <si>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</si>
  <si>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</si>
  <si>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</si>
  <si>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</si>
  <si>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</si>
  <si>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</si>
  <si>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</si>
  <si>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</si>
  <si>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</si>
  <si>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</si>
  <si>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</si>
  <si>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</si>
  <si>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</si>
  <si>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</si>
  <si>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</si>
  <si>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</si>
  <si>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</si>
  <si>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</si>
  <si>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</si>
  <si>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</si>
  <si>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</si>
  <si>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</si>
  <si>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</si>
  <si>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</si>
  <si>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</si>
  <si>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</si>
  <si>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</si>
  <si>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</si>
  <si>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</si>
  <si>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</si>
  <si>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</si>
  <si>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</si>
  <si>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</si>
  <si>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</si>
  <si>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</si>
  <si>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</si>
  <si>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</si>
  <si>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</si>
  <si>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</si>
  <si>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</si>
  <si>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</si>
  <si>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</si>
  <si>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</si>
  <si>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</si>
  <si>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</si>
  <si>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</si>
  <si>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</si>
  <si>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</si>
  <si>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</si>
  <si>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</si>
  <si>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</si>
  <si>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</si>
  <si>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</si>
  <si>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</si>
  <si>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</si>
  <si>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</si>
  <si>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</si>
  <si>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</si>
  <si>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</si>
  <si>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</si>
  <si>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</si>
  <si>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</si>
  <si>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</si>
  <si>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</si>
  <si>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</si>
  <si>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</si>
  <si>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</si>
  <si>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</si>
  <si>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</si>
  <si>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</si>
  <si>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</si>
  <si>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</si>
  <si>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</si>
  <si>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</si>
  <si>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</si>
  <si>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</si>
  <si>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</si>
  <si>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</si>
  <si>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</si>
  <si>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</si>
  <si>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</si>
  <si>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</si>
  <si>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</si>
  <si>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</si>
  <si>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</si>
  <si>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</si>
  <si>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</si>
  <si>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</si>
  <si>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</si>
  <si>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</si>
  <si>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</si>
  <si>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</si>
  <si>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</si>
  <si>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</si>
  <si>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</si>
  <si>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</si>
  <si>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</si>
  <si>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</si>
  <si>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</si>
  <si>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</si>
  <si>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</si>
  <si>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</si>
  <si>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</si>
  <si>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</si>
  <si>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</si>
  <si>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</si>
  <si>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</si>
  <si>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</si>
  <si>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</si>
  <si>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</si>
  <si>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</si>
  <si>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</si>
  <si>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</si>
  <si>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</si>
  <si>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</si>
  <si>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</si>
  <si>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</si>
  <si>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</si>
  <si>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</si>
  <si>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</si>
  <si>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</si>
  <si>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</si>
  <si>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</si>
  <si>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</si>
  <si>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</si>
  <si>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</si>
  <si>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</si>
  <si>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</si>
  <si>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</si>
  <si>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</si>
  <si>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</si>
  <si>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</si>
  <si>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</si>
  <si>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</si>
  <si>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</si>
  <si>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</si>
  <si>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</si>
  <si>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</si>
  <si>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</si>
  <si>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</si>
  <si>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</si>
  <si>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</si>
  <si>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</si>
  <si>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</si>
  <si>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</si>
  <si>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</si>
  <si>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</si>
  <si>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</si>
  <si>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</si>
  <si>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</si>
  <si>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</si>
  <si>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</si>
  <si>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</si>
  <si>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</si>
  <si>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</si>
  <si>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</si>
  <si>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</si>
  <si>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</si>
  <si>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</si>
  <si>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</si>
  <si>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</si>
  <si>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</si>
  <si>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</si>
  <si>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</si>
  <si>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</si>
  <si>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</si>
  <si>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</si>
  <si>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</si>
  <si>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</si>
  <si>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</si>
  <si>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</si>
  <si>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</si>
  <si>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</si>
  <si>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</si>
  <si>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</si>
  <si>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</si>
  <si>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</si>
  <si>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</si>
  <si>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</si>
  <si>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</si>
  <si>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</si>
  <si>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</si>
  <si>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</si>
  <si>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</si>
  <si>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</si>
  <si>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</si>
  <si>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</si>
  <si>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</si>
  <si>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</si>
  <si>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</si>
  <si>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</si>
  <si>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</si>
  <si>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</si>
  <si>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</si>
  <si>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</si>
  <si>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</si>
  <si>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</si>
  <si>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</si>
  <si>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</si>
  <si>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</si>
  <si>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</si>
  <si>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</si>
  <si>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</si>
  <si>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</si>
  <si>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</si>
  <si>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</si>
  <si>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</si>
  <si>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</si>
  <si>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</si>
  <si>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</si>
  <si>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</si>
  <si>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</si>
  <si>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</si>
  <si>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</si>
  <si>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</si>
  <si>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</si>
  <si>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</si>
  <si>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</si>
  <si>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</si>
  <si>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</si>
  <si>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</si>
  <si>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</si>
  <si>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</si>
  <si>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</si>
  <si>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</si>
  <si>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</si>
  <si>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</si>
  <si>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</si>
  <si>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</si>
  <si>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</si>
  <si>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</si>
  <si>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</si>
  <si>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</si>
  <si>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</si>
  <si>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</si>
  <si>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</si>
  <si>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</si>
  <si>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</si>
  <si>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</si>
  <si>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</si>
  <si>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</si>
  <si>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</si>
  <si>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</si>
  <si>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</si>
  <si>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</si>
  <si>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</si>
  <si>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</si>
  <si>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</si>
  <si>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</si>
  <si>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</si>
  <si>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</si>
  <si>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</si>
  <si>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</si>
  <si>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</si>
  <si>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</si>
  <si>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</si>
  <si>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</si>
  <si>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</si>
  <si>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</si>
  <si>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</si>
  <si>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</si>
  <si>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</si>
  <si>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</si>
  <si>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</si>
  <si>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</si>
  <si>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</si>
  <si>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</si>
  <si>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</si>
  <si>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</si>
  <si>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</si>
  <si>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</si>
  <si>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</si>
  <si>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</si>
  <si>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</si>
  <si>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</si>
  <si>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</si>
  <si>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</si>
  <si>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</si>
  <si>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</si>
  <si>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</si>
  <si>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</si>
  <si>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</si>
  <si>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</si>
  <si>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</si>
  <si>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</si>
  <si>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</si>
  <si>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</si>
  <si>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</si>
  <si>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</si>
  <si>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</si>
  <si>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</si>
  <si>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</si>
  <si>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</si>
  <si>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</si>
  <si>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</si>
  <si>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</si>
  <si>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</si>
  <si>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</si>
  <si>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</si>
  <si>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</si>
  <si>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</si>
  <si>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</si>
  <si>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</si>
  <si>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</si>
  <si>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</si>
  <si>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</si>
  <si>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</si>
  <si>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</si>
  <si>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</si>
  <si>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</si>
  <si>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</si>
  <si>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</si>
  <si>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</si>
  <si>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</si>
  <si>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</si>
  <si>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</si>
  <si>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</si>
  <si>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</si>
  <si>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</si>
  <si>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</si>
  <si>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</si>
  <si>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</si>
  <si>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</si>
  <si>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</si>
  <si>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</si>
  <si>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</si>
  <si>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</si>
  <si>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</si>
  <si>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</si>
  <si>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</si>
  <si>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</si>
  <si>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</si>
  <si>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</si>
  <si>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</si>
  <si>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</si>
  <si>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</si>
  <si>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</si>
  <si>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</si>
  <si>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</si>
  <si>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</si>
  <si>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</si>
  <si>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</si>
  <si>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</si>
  <si>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</si>
  <si>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</si>
  <si>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</si>
  <si>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</si>
  <si>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</si>
  <si>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</si>
  <si>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</si>
  <si>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</si>
  <si>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</si>
  <si>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</si>
  <si>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</si>
  <si>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</si>
  <si>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</si>
  <si>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</si>
  <si>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</si>
  <si>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</si>
  <si>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</si>
  <si>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</si>
  <si>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</si>
  <si>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</si>
  <si>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</si>
  <si>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</si>
  <si>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</si>
  <si>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</si>
  <si>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</si>
  <si>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</si>
  <si>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</si>
  <si>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</si>
  <si>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</si>
  <si>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</si>
  <si>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</si>
  <si>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</si>
  <si>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</si>
  <si>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</si>
  <si>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</si>
  <si>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</si>
  <si>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</si>
  <si>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</si>
  <si>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</si>
  <si>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</si>
  <si>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</si>
  <si>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</si>
  <si>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</si>
  <si>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</si>
  <si>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</si>
  <si>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</si>
  <si>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</si>
  <si>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</si>
  <si>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</si>
  <si>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</si>
  <si>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</si>
  <si>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</si>
  <si>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</si>
  <si>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</si>
  <si>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</si>
  <si>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</si>
  <si>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</si>
  <si>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</si>
  <si>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</si>
  <si>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</si>
  <si>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</si>
  <si>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</si>
  <si>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</si>
  <si>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</si>
  <si>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</si>
  <si>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</si>
  <si>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</si>
  <si>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</si>
  <si>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</si>
  <si>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</si>
  <si>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</si>
  <si>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</si>
  <si>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</si>
  <si>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</si>
  <si>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</si>
  <si>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</si>
  <si>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</si>
  <si>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</si>
  <si>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</si>
  <si>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</si>
  <si>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</si>
  <si>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</si>
  <si>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</si>
  <si>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</si>
  <si>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</si>
  <si>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</si>
  <si>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</si>
  <si>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</si>
  <si>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</si>
  <si>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</si>
  <si>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</si>
  <si>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</si>
  <si>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</si>
  <si>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</si>
  <si>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</si>
  <si>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</si>
  <si>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</si>
  <si>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</si>
  <si>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</si>
  <si>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</si>
  <si>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</si>
  <si>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</si>
  <si>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</si>
  <si>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</si>
  <si>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</si>
  <si>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</si>
  <si>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</si>
  <si>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</si>
  <si>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</si>
  <si>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</si>
  <si>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</si>
  <si>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</si>
  <si>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</si>
  <si>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</si>
  <si>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</si>
  <si>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</si>
  <si>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</si>
  <si>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</si>
  <si>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</si>
  <si>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</si>
  <si>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</si>
  <si>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</si>
  <si>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</si>
  <si>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</si>
  <si>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</si>
  <si>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</si>
  <si>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</si>
  <si>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</si>
  <si>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</si>
  <si>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</si>
  <si>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</si>
  <si>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</si>
  <si>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</si>
  <si>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</si>
  <si>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</si>
  <si>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</si>
  <si>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</si>
  <si>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</si>
  <si>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</si>
  <si>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</si>
  <si>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</si>
  <si>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</si>
  <si>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</si>
  <si>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</si>
  <si>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</si>
  <si>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</si>
  <si>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</si>
  <si>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</si>
  <si>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</si>
  <si>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</si>
  <si>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</si>
  <si>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</si>
  <si>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</si>
  <si>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</si>
  <si>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</si>
  <si>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</si>
  <si>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</si>
  <si>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</si>
  <si>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</si>
  <si>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</si>
  <si>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</si>
  <si>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</si>
  <si>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</si>
  <si>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</si>
  <si>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</si>
  <si>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</si>
  <si>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</si>
  <si>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</si>
  <si>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</si>
  <si>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</si>
  <si>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</si>
  <si>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</si>
  <si>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</si>
  <si>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</si>
  <si>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</si>
  <si>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</si>
  <si>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</si>
  <si>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</si>
  <si>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</si>
  <si>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</si>
  <si>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</si>
  <si>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</si>
  <si>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</si>
  <si>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</si>
  <si>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</si>
  <si>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</si>
  <si>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</si>
  <si>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</si>
  <si>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</si>
  <si>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</si>
  <si>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</si>
  <si>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</si>
  <si>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</si>
  <si>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</si>
  <si>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</si>
  <si>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</si>
  <si>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</si>
  <si>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</si>
  <si>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</si>
  <si>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</si>
  <si>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</si>
  <si>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</si>
  <si>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</si>
  <si>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</si>
  <si>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</si>
  <si>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</si>
  <si>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</si>
  <si>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</si>
  <si>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</si>
  <si>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</si>
  <si>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</si>
  <si>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</si>
  <si>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</si>
  <si>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</si>
  <si>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</si>
  <si>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</si>
  <si>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</si>
  <si>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</si>
  <si>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</si>
  <si>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</si>
  <si>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</si>
  <si>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</si>
  <si>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</si>
  <si>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</si>
  <si>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</si>
  <si>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</si>
  <si>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</si>
  <si>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</si>
  <si>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</si>
  <si>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</si>
  <si>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</si>
  <si>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</si>
  <si>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</si>
  <si>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</si>
  <si>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</si>
  <si>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</si>
  <si>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</si>
  <si>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</si>
  <si>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</si>
  <si>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</si>
  <si>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</si>
  <si>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</si>
  <si>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</si>
  <si>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</si>
  <si>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</si>
  <si>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</si>
  <si>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</si>
  <si>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</si>
  <si>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</si>
  <si>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</si>
  <si>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</si>
  <si>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</si>
  <si>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</si>
  <si>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</si>
  <si>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</si>
  <si>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</si>
  <si>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</si>
  <si>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</si>
  <si>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</si>
  <si>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</si>
  <si>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</si>
  <si>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</si>
  <si>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</si>
  <si>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</si>
  <si>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</si>
  <si>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</si>
  <si>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</si>
  <si>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</si>
  <si>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</si>
  <si>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</si>
  <si>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</si>
  <si>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</si>
  <si>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</si>
  <si>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</si>
  <si>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</si>
  <si>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</si>
  <si>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</si>
  <si>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</si>
  <si>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</si>
  <si>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</si>
  <si>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</si>
  <si>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</si>
  <si>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</si>
  <si>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</si>
  <si>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</si>
  <si>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</si>
  <si>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</si>
  <si>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</si>
  <si>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</si>
  <si>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</si>
  <si>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</si>
  <si>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</si>
  <si>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</si>
  <si>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</si>
  <si>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</si>
  <si>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</si>
  <si>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</si>
  <si>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</si>
  <si>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</si>
  <si>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</si>
  <si>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</si>
  <si>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</si>
  <si>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</si>
  <si>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</si>
  <si>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</si>
  <si>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</si>
  <si>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</si>
  <si>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</si>
  <si>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</si>
  <si>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</si>
  <si>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</si>
  <si>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</si>
  <si>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</si>
  <si>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</si>
  <si>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</si>
  <si>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</si>
  <si>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</si>
  <si>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</si>
  <si>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</si>
  <si>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</si>
  <si>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</si>
  <si>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</si>
  <si>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</si>
  <si>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</si>
  <si>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</si>
  <si>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</si>
  <si>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</si>
  <si>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</si>
  <si>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</si>
  <si>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</si>
  <si>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</si>
  <si>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</si>
  <si>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</si>
  <si>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</si>
  <si>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</si>
  <si>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</si>
  <si>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</si>
  <si>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</si>
  <si>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</si>
  <si>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</si>
  <si>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</si>
  <si>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</si>
  <si>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</si>
  <si>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</si>
  <si>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</si>
  <si>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</si>
  <si>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</si>
  <si>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</si>
  <si>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</si>
  <si>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</si>
  <si>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</si>
  <si>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</si>
  <si>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</si>
  <si>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</si>
  <si>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</si>
  <si>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</si>
  <si>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</si>
  <si>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</si>
  <si>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</si>
  <si>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</si>
  <si>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</si>
  <si>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</si>
  <si>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</si>
  <si>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</si>
  <si>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</si>
  <si>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</si>
  <si>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</si>
  <si>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</si>
  <si>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</si>
  <si>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</si>
  <si>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</si>
  <si>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</si>
  <si>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</si>
  <si>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</si>
  <si>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</si>
  <si>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</si>
  <si>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</si>
  <si>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</si>
  <si>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</si>
  <si>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</si>
  <si>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</si>
  <si>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</si>
  <si>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</si>
  <si>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</si>
  <si>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</si>
  <si>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</si>
  <si>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</si>
  <si>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</si>
  <si>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</si>
  <si>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</si>
  <si>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</si>
  <si>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</si>
  <si>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</si>
  <si>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</si>
  <si>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</si>
  <si>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</si>
  <si>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</si>
  <si>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</si>
  <si>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</si>
  <si>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</si>
  <si>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</si>
  <si>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</si>
  <si>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</si>
  <si>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</si>
  <si>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</si>
  <si>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</si>
  <si>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</si>
  <si>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</si>
  <si>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</si>
  <si>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</si>
  <si>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</si>
  <si>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</si>
  <si>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</si>
  <si>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</si>
  <si>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</si>
  <si>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</si>
  <si>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</si>
  <si>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</si>
  <si>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</si>
  <si>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</si>
  <si>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</si>
  <si>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</si>
  <si>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</si>
  <si>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</si>
  <si>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</si>
  <si>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</si>
  <si>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</si>
  <si>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</si>
  <si>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</si>
  <si>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</si>
  <si>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</si>
  <si>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</si>
  <si>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</si>
  <si>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</si>
  <si>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</si>
  <si>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</si>
  <si>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</si>
  <si>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</si>
  <si>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</si>
  <si>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</si>
  <si>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</si>
  <si>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</si>
  <si>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</si>
  <si>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</si>
  <si>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</si>
  <si>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</si>
  <si>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</si>
  <si>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</si>
  <si>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</si>
  <si>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</si>
  <si>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</si>
  <si>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</si>
  <si>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</si>
  <si>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</si>
  <si>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</si>
  <si>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</si>
  <si>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</si>
  <si>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</si>
  <si>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</si>
  <si>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</si>
  <si>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</si>
  <si>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</si>
  <si>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</si>
  <si>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</si>
  <si>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</si>
  <si>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</si>
  <si>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</si>
  <si>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</si>
  <si>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</si>
  <si>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</si>
  <si>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</si>
  <si>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</si>
  <si>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</si>
  <si>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</si>
  <si>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</si>
  <si>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</si>
  <si>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</si>
  <si>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</si>
  <si>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</si>
  <si>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</si>
  <si>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</si>
  <si>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</si>
  <si>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</si>
  <si>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</si>
  <si>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</si>
  <si>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</si>
  <si>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</si>
  <si>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</si>
  <si>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</si>
  <si>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</si>
  <si>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</si>
  <si>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</si>
  <si>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</si>
  <si>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</si>
  <si>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</si>
  <si>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</si>
  <si>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</si>
  <si>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</si>
  <si>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</si>
  <si>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</si>
  <si>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</si>
  <si>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</si>
  <si>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</si>
  <si>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</si>
  <si>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</si>
  <si>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</si>
  <si>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</si>
  <si>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</si>
  <si>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</si>
  <si>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</si>
  <si>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</si>
  <si>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</si>
  <si>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</si>
  <si>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</si>
  <si>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</si>
  <si>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</si>
  <si>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</si>
  <si>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</si>
  <si>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</si>
  <si>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</si>
  <si>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</si>
  <si>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</si>
  <si>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</si>
  <si>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</si>
  <si>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</si>
  <si>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</si>
  <si>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</si>
  <si>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</si>
  <si>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</si>
  <si>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</si>
  <si>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</si>
  <si>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</si>
  <si>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</si>
  <si>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</si>
  <si>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</si>
  <si>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</si>
  <si>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</si>
  <si>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</si>
  <si>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</si>
  <si>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</si>
  <si>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</si>
  <si>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</si>
  <si>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</si>
  <si>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</si>
  <si>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</si>
  <si>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</si>
  <si>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</si>
  <si>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</si>
  <si>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</si>
  <si>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</si>
  <si>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</si>
  <si>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</si>
  <si>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</si>
  <si>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</si>
  <si>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</si>
  <si>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</si>
  <si>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</si>
  <si>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</si>
  <si>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</si>
  <si>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</si>
  <si>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</si>
  <si>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</si>
  <si>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</si>
  <si>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</si>
  <si>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</si>
  <si>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</si>
  <si>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</si>
  <si>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</si>
  <si>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</si>
  <si>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</si>
  <si>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</si>
  <si>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</si>
  <si>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</si>
  <si>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</si>
  <si>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</si>
  <si>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</si>
  <si>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</si>
  <si>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</si>
  <si>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</si>
  <si>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</si>
  <si>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</si>
  <si>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</si>
  <si>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</si>
  <si>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</si>
  <si>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</si>
  <si>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</si>
  <si>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</si>
  <si>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</si>
  <si>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</si>
  <si>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</si>
  <si>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</si>
  <si>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</si>
  <si>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</si>
  <si>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</si>
  <si>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</si>
  <si>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</si>
  <si>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</si>
  <si>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</si>
  <si>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</si>
  <si>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</si>
  <si>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</si>
  <si>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</si>
  <si>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</si>
  <si>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</si>
  <si>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</si>
  <si>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</si>
  <si>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</si>
  <si>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</si>
  <si>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</si>
  <si>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</si>
  <si>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</si>
  <si>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</si>
  <si>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</si>
  <si>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</si>
  <si>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</si>
  <si>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</si>
  <si>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</si>
  <si>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</si>
  <si>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</si>
  <si>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</si>
  <si>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</si>
  <si>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</si>
  <si>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</si>
  <si>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</si>
  <si>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</si>
  <si>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</si>
  <si>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</si>
  <si>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</si>
  <si>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</si>
  <si>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</si>
  <si>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</si>
  <si>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</si>
  <si>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</si>
  <si>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</si>
  <si>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</si>
  <si>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</si>
  <si>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</si>
  <si>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</si>
  <si>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</si>
  <si>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</si>
  <si>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</si>
  <si>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</si>
  <si>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</si>
  <si>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</si>
  <si>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</si>
  <si>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</si>
  <si>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</si>
  <si>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</si>
  <si>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</si>
  <si>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</si>
  <si>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</si>
  <si>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</si>
  <si>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</si>
  <si>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</si>
  <si>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</si>
  <si>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</si>
  <si>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</si>
  <si>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</si>
  <si>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</si>
  <si>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</si>
  <si>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</si>
  <si>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</si>
  <si>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</si>
  <si>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</si>
  <si>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</si>
  <si>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</si>
  <si>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</si>
  <si>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</si>
  <si>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</si>
  <si>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</si>
  <si>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</si>
  <si>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</si>
  <si>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</si>
  <si>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</si>
  <si>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</si>
  <si>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</si>
  <si>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</si>
  <si>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</si>
  <si>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</si>
  <si>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</si>
  <si>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</si>
  <si>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</si>
  <si>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</si>
  <si>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</si>
  <si>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</si>
  <si>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</si>
  <si>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</si>
  <si>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</si>
  <si>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</si>
  <si>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</si>
  <si>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</si>
  <si>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</si>
  <si>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</si>
  <si>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</si>
  <si>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</si>
  <si>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</si>
  <si>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</si>
  <si>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</si>
  <si>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</si>
  <si>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</si>
  <si>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</si>
  <si>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</si>
  <si>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</si>
  <si>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</si>
  <si>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</si>
  <si>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</si>
  <si>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</si>
  <si>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</si>
  <si>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</si>
  <si>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</si>
  <si>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</si>
  <si>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</si>
  <si>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</si>
  <si>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</si>
  <si>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</si>
  <si>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</si>
  <si>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</si>
  <si>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LISA MORENO,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</si>
  <si>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</si>
  <si>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</si>
  <si>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</si>
  <si>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</si>
  <si>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05117500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</si>
  <si>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</si>
  <si>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</si>
  <si>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</si>
  <si>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BARGUELONNE</t>
  </si>
  <si>
    <t xml:space="preserve">NOM_PRELEV_DETERM</t>
  </si>
  <si>
    <t xml:space="preserve">AQUASCOP BIOLOGIE site de Monptellier</t>
  </si>
  <si>
    <t xml:space="preserve">LB_STATION</t>
  </si>
  <si>
    <t xml:space="preserve">LA BARGUELONNE A FOURQUET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</si>
  <si>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</si>
  <si>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</si>
  <si>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</si>
  <si>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</si>
  <si>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IBMR-19-M102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</si>
  <si>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</si>
  <si>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</si>
  <si>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</si>
  <si>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</si>
  <si>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</si>
  <si>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</si>
  <si>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</si>
  <si>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</si>
  <si>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</si>
  <si>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</si>
  <si>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</si>
  <si>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</si>
  <si>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</si>
  <si>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</si>
  <si>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</si>
  <si>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</si>
  <si>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</si>
  <si>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</si>
  <si>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</si>
  <si>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</si>
  <si>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</si>
  <si>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</si>
  <si>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</si>
  <si>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</si>
  <si>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</si>
  <si>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</si>
  <si>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</si>
  <si>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</si>
  <si>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</si>
  <si>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</si>
  <si>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</si>
  <si>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</si>
  <si>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</si>
  <si>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</si>
  <si>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</si>
  <si>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</si>
  <si>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</si>
  <si>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</si>
  <si>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</si>
  <si>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</si>
  <si>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</si>
  <si>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</si>
  <si>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</si>
  <si>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</si>
  <si>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</si>
  <si>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</si>
  <si>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</si>
  <si>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</si>
  <si>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</si>
  <si>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</si>
  <si>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</si>
  <si>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</si>
  <si>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</si>
  <si>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</si>
  <si>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</si>
  <si>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</si>
  <si>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</si>
  <si>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</si>
  <si>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</si>
  <si>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</si>
  <si>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</si>
  <si>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</si>
  <si>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</si>
  <si>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</si>
  <si>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</si>
  <si>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</si>
  <si>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</si>
  <si>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</si>
  <si>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</si>
  <si>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</si>
  <si>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</si>
  <si>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</si>
  <si>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</si>
  <si>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</si>
  <si>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</si>
  <si>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</si>
  <si>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</si>
  <si>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Acces en rive droite en aval du pont, arrivée à 60m en aval du pont amont.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</si>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</sst>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G20" activeCellId="0" sqref="G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539668</v>
      </c>
      <c r="G10" s="25"/>
      <c r="H10" s="25"/>
    </row>
    <row r="11" customFormat="false" ht="15" hidden="false" customHeight="false" outlineLevel="0" collapsed="false">
      <c r="A11" s="26" t="s">
        <v>5183</v>
      </c>
      <c r="B11" s="30" t="n">
        <v>43703</v>
      </c>
      <c r="D11" s="26" t="s">
        <v>5184</v>
      </c>
      <c r="E11" s="29" t="n">
        <v>6343138</v>
      </c>
      <c r="G11" s="25"/>
      <c r="H11" s="25"/>
    </row>
    <row r="12" customFormat="false" ht="15" hidden="false" customHeight="false" outlineLevel="0" collapsed="false">
      <c r="A12" s="26" t="s">
        <v>5185</v>
      </c>
      <c r="B12" s="29" t="s">
        <v>5186</v>
      </c>
      <c r="D12" s="26" t="s">
        <v>5187</v>
      </c>
      <c r="E12" s="29" t="n">
        <v>539584</v>
      </c>
      <c r="G12" s="25"/>
      <c r="H12" s="25"/>
    </row>
    <row r="13" customFormat="false" ht="17.25" hidden="false" customHeight="true" outlineLevel="0" collapsed="false">
      <c r="A13" s="12"/>
      <c r="B13" s="31"/>
      <c r="D13" s="26" t="s">
        <v>5188</v>
      </c>
      <c r="E13" s="29" t="n">
        <v>6343132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539668</v>
      </c>
    </row>
    <row r="18" customFormat="false" ht="15" hidden="false" customHeight="false" outlineLevel="0" collapsed="false">
      <c r="A18" s="36"/>
      <c r="B18" s="37" t="s">
        <v>5196</v>
      </c>
      <c r="C18" s="38" t="n">
        <f aca="false">E11</f>
        <v>6343138</v>
      </c>
    </row>
    <row r="19" customFormat="false" ht="15" hidden="false" customHeight="false" outlineLevel="0" collapsed="false">
      <c r="A19" s="33" t="s">
        <v>5197</v>
      </c>
      <c r="B19" s="39" t="n">
        <v>71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13</v>
      </c>
      <c r="D35" s="52" t="s">
        <v>5215</v>
      </c>
      <c r="E35" s="53" t="n">
        <v>87</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2.2</v>
      </c>
      <c r="C37" s="50"/>
      <c r="D37" s="55" t="s">
        <v>5219</v>
      </c>
      <c r="E37" s="34" t="n">
        <v>3.6</v>
      </c>
    </row>
    <row r="38" s="56" customFormat="true" ht="15" hidden="false" customHeight="true" outlineLevel="0" collapsed="false">
      <c r="A38" s="54" t="s">
        <v>5220</v>
      </c>
      <c r="B38" s="34" t="n">
        <v>13</v>
      </c>
      <c r="C38" s="50"/>
      <c r="D38" s="55" t="s">
        <v>5220</v>
      </c>
      <c r="E38" s="34" t="n">
        <v>79</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4</v>
      </c>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t="n">
        <v>5</v>
      </c>
    </row>
    <row r="75" s="17" customFormat="true" ht="15" hidden="false" customHeight="false" outlineLevel="0" collapsed="false">
      <c r="A75" s="33" t="s">
        <v>5251</v>
      </c>
      <c r="B75" s="62" t="n">
        <v>4</v>
      </c>
      <c r="C75" s="50"/>
      <c r="D75" s="26" t="s">
        <v>5251</v>
      </c>
      <c r="E75" s="62" t="n">
        <v>3</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3</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c r="C84" s="50"/>
      <c r="D84" s="26" t="s">
        <v>5258</v>
      </c>
      <c r="E84" s="62" t="n">
        <v>1</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c r="C86" s="50"/>
      <c r="D86" s="26" t="s">
        <v>5260</v>
      </c>
      <c r="E86" s="62" t="n">
        <v>2</v>
      </c>
    </row>
    <row r="87" s="17" customFormat="true" ht="15" hidden="false" customHeight="false" outlineLevel="0" collapsed="false">
      <c r="A87" s="33" t="s">
        <v>5261</v>
      </c>
      <c r="B87" s="62"/>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0.02</v>
      </c>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6</v>
      </c>
      <c r="E98" s="82" t="n">
        <v>3</v>
      </c>
      <c r="F98" s="82" t="s">
        <v>5275</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1</v>
      </c>
      <c r="E99" s="82"/>
      <c r="F99" s="82" t="s">
        <v>5275</v>
      </c>
      <c r="G99" s="85"/>
      <c r="H99" s="86"/>
    </row>
    <row r="100" customFormat="false" ht="15" hidden="false" customHeight="false" outlineLevel="0" collapsed="false">
      <c r="A100" s="78" t="s">
        <v>1987</v>
      </c>
      <c r="B100" s="79" t="str">
        <f aca="false">IF(A100="NEWCOD",IF(ISBLANK(G100),"renseigner le champ 'Nouveau taxon'",G100),VLOOKUP(A100,'Ref Taxo'!A:B,2,FALSE()))</f>
        <v>Fragilaria</v>
      </c>
      <c r="C100" s="80" t="n">
        <f aca="false">IF(A100="NEWCOD",IF(ISBLANK(H100),"NoCod",H100),VLOOKUP(A100,'Ref Taxo'!A:D,4,FALSE()))</f>
        <v>9533</v>
      </c>
      <c r="D100" s="81" t="n">
        <v>1</v>
      </c>
      <c r="E100" s="82" t="n">
        <v>0.05</v>
      </c>
      <c r="F100" s="82" t="s">
        <v>5275</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3</v>
      </c>
      <c r="E101" s="82" t="n">
        <v>0.1</v>
      </c>
      <c r="F101" s="82" t="s">
        <v>5275</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c r="E102" s="82" t="n">
        <v>0.01</v>
      </c>
      <c r="F102" s="82" t="s">
        <v>5275</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0.12</v>
      </c>
      <c r="E103" s="82" t="n">
        <v>0.01</v>
      </c>
      <c r="F103" s="82" t="s">
        <v>5275</v>
      </c>
      <c r="G103" s="85"/>
      <c r="H103" s="86"/>
    </row>
    <row r="104" customFormat="false" ht="15" hidden="false" customHeight="false" outlineLevel="0" collapsed="false">
      <c r="A104" s="78" t="s">
        <v>4064</v>
      </c>
      <c r="B104" s="79" t="str">
        <f aca="false">IF(A104="NEWCOD",IF(ISBLANK(G104),"renseigner le champ 'Nouveau taxon'",G104),VLOOKUP(A104,'Ref Taxo'!A:B,2,FALSE()))</f>
        <v>Rhizoclonium</v>
      </c>
      <c r="C104" s="80" t="n">
        <f aca="false">IF(A104="NEWCOD",IF(ISBLANK(H104),"NoCod",H104),VLOOKUP(A104,'Ref Taxo'!A:D,4,FALSE()))</f>
        <v>1125</v>
      </c>
      <c r="D104" s="81" t="n">
        <v>0.25</v>
      </c>
      <c r="E104" s="82" t="n">
        <v>0.01</v>
      </c>
      <c r="F104" s="82" t="s">
        <v>5275</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1.2</v>
      </c>
      <c r="E105" s="82" t="n">
        <v>0.2</v>
      </c>
      <c r="F105" s="82" t="s">
        <v>5275</v>
      </c>
      <c r="G105" s="85"/>
      <c r="H105" s="86"/>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2</v>
      </c>
      <c r="E106" s="82" t="n">
        <v>78</v>
      </c>
      <c r="F106" s="82" t="s">
        <v>5275</v>
      </c>
      <c r="G106" s="85"/>
      <c r="H106" s="86"/>
    </row>
    <row r="107" customFormat="false" ht="15" hidden="false" customHeight="false" outlineLevel="0" collapsed="false">
      <c r="A107" s="78" t="s">
        <v>5158</v>
      </c>
      <c r="B107" s="79" t="str">
        <f aca="false">IF(A107="NEWCOD",IF(ISBLANK(G107),"renseigner le champ 'Nouveau taxon'",G107),VLOOKUP(A107,'Ref Taxo'!A:B,2,FALSE()))</f>
        <v>Zygnema</v>
      </c>
      <c r="C107" s="80" t="n">
        <f aca="false">IF(A107="NEWCOD",IF(ISBLANK(H107),"NoCod",H107),VLOOKUP(A107,'Ref Taxo'!A:D,4,FALSE()))</f>
        <v>1148</v>
      </c>
      <c r="D107" s="81"/>
      <c r="E107" s="82" t="n">
        <v>0.01</v>
      </c>
      <c r="F107" s="82" t="s">
        <v>5275</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0.01</v>
      </c>
      <c r="E108" s="82"/>
      <c r="F108" s="82" t="s">
        <v>5275</v>
      </c>
      <c r="G108" s="85"/>
      <c r="H108" s="86"/>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c r="E109" s="82" t="n">
        <v>0.03</v>
      </c>
      <c r="F109" s="82" t="s">
        <v>5275</v>
      </c>
      <c r="G109" s="85"/>
      <c r="H109" s="86"/>
    </row>
    <row r="110" customFormat="false" ht="1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0.02</v>
      </c>
      <c r="E110" s="82" t="n">
        <v>0.07</v>
      </c>
      <c r="F110" s="82" t="s">
        <v>5275</v>
      </c>
      <c r="G110" s="85"/>
      <c r="H110" s="86"/>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0.02</v>
      </c>
      <c r="E111" s="82" t="n">
        <v>0.15</v>
      </c>
      <c r="F111" s="82" t="s">
        <v>5275</v>
      </c>
      <c r="G111" s="85"/>
      <c r="H111" s="86"/>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0.05</v>
      </c>
      <c r="E112" s="82" t="n">
        <v>0.04</v>
      </c>
      <c r="F112" s="82" t="s">
        <v>5275</v>
      </c>
      <c r="G112" s="85"/>
      <c r="H112" s="86"/>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0.02</v>
      </c>
      <c r="E113" s="82" t="n">
        <v>0.9</v>
      </c>
      <c r="F113" s="82" t="s">
        <v>5275</v>
      </c>
      <c r="G113" s="85"/>
      <c r="H113" s="86"/>
    </row>
    <row r="114" customFormat="false" ht="15" hidden="false" customHeight="false" outlineLevel="0" collapsed="false">
      <c r="A114" s="78" t="s">
        <v>4391</v>
      </c>
      <c r="B114" s="79" t="str">
        <f aca="false">IF(A114="NEWCOD",IF(ISBLANK(G114),"renseigner le champ 'Nouveau taxon'",G114),VLOOKUP(A114,'Ref Taxo'!A:B,2,FALSE()))</f>
        <v>Schoenoplectus lacustris</v>
      </c>
      <c r="C114" s="80" t="n">
        <f aca="false">IF(A114="NEWCOD",IF(ISBLANK(H114),"NoCod",H114),VLOOKUP(A114,'Ref Taxo'!A:D,4,FALSE()))</f>
        <v>31026</v>
      </c>
      <c r="D114" s="81"/>
      <c r="E114" s="82" t="n">
        <v>0.01</v>
      </c>
      <c r="F114" s="82" t="s">
        <v>5275</v>
      </c>
      <c r="G114" s="85"/>
      <c r="H114" s="86"/>
    </row>
    <row r="115" customFormat="false" ht="15" hidden="false" customHeight="false" outlineLevel="0" collapsed="false">
      <c r="A115" s="78" t="s">
        <v>5047</v>
      </c>
      <c r="B115" s="79" t="str">
        <f aca="false">IF(A115="NEWCOD",IF(ISBLANK(G115),"renseigner le champ 'Nouveau taxon'",G115),VLOOKUP(A115,'Ref Taxo'!A:B,2,FALSE()))</f>
        <v>Veronica anagallis-aquatica</v>
      </c>
      <c r="C115" s="80" t="n">
        <f aca="false">IF(A115="NEWCOD",IF(ISBLANK(H115),"NoCod",H115),VLOOKUP(A115,'Ref Taxo'!A:D,4,FALSE()))</f>
        <v>1955</v>
      </c>
      <c r="D115" s="81"/>
      <c r="E115" s="82" t="n">
        <v>0.01</v>
      </c>
      <c r="F115" s="82" t="s">
        <v>5275</v>
      </c>
      <c r="G115" s="85"/>
      <c r="H115" s="86"/>
    </row>
    <row r="116" customFormat="false" ht="15" hidden="false" customHeight="false" outlineLevel="0" collapsed="false">
      <c r="A116" s="78" t="s">
        <v>2640</v>
      </c>
      <c r="B116" s="79" t="str">
        <f aca="false">IF(A116="NEWCOD",IF(ISBLANK(G116),"renseigner le champ 'Nouveau taxon'",G116),VLOOKUP(A116,'Ref Taxo'!A:B,2,FALSE()))</f>
        <v>Lemna minor</v>
      </c>
      <c r="C116" s="80" t="n">
        <f aca="false">IF(A116="NEWCOD",IF(ISBLANK(H116),"NoCod",H116),VLOOKUP(A116,'Ref Taxo'!A:D,4,FALSE()))</f>
        <v>1626</v>
      </c>
      <c r="D116" s="81" t="n">
        <v>0.01</v>
      </c>
      <c r="E116" s="82" t="n">
        <v>0.01</v>
      </c>
      <c r="F116" s="82" t="s">
        <v>5275</v>
      </c>
      <c r="G116" s="85"/>
      <c r="H116" s="86"/>
    </row>
    <row r="117" customFormat="false" ht="15" hidden="false" customHeight="false" outlineLevel="0" collapsed="false">
      <c r="A117" s="78" t="s">
        <v>1719</v>
      </c>
      <c r="B117" s="79" t="str">
        <f aca="false">IF(A117="NEWCOD",IF(ISBLANK(G117),"renseigner le champ 'Nouveau taxon'",G117),VLOOKUP(A117,'Ref Taxo'!A:B,2,FALSE()))</f>
        <v>Equisetum arvense</v>
      </c>
      <c r="C117" s="80" t="n">
        <f aca="false">IF(A117="NEWCOD",IF(ISBLANK(H117),"NoCod",H117),VLOOKUP(A117,'Ref Taxo'!A:D,4,FALSE()))</f>
        <v>1384</v>
      </c>
      <c r="D117" s="81" t="n">
        <v>0.01</v>
      </c>
      <c r="E117" s="82" t="n">
        <v>0.01</v>
      </c>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2020-02-28T16:42:43Z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