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<sst xmlns="http://schemas.openxmlformats.org/spreadsheetml/2006/main" count="6478" uniqueCount="5304">
  <si>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</si>
  <si>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</si>
  <si>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</si>
  <si>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</si>
  <si>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</si>
  <si>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</si>
  <si>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</si>
  <si>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</si>
  <si>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</si>
  <si>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</si>
  <si>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</si>
  <si>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</si>
  <si>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</si>
  <si>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</si>
  <si>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</si>
  <si>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</si>
  <si>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</si>
  <si>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</si>
  <si>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</si>
  <si>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</si>
  <si>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</si>
  <si>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</si>
  <si>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</si>
  <si>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</si>
  <si>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</si>
  <si>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</si>
  <si>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</si>
  <si>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</si>
  <si>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</si>
  <si>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</si>
  <si>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</si>
  <si>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</si>
  <si>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</si>
  <si>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</si>
  <si>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</si>
  <si>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</si>
  <si>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</si>
  <si>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</si>
  <si>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</si>
  <si>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</si>
  <si>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</si>
  <si>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</si>
  <si>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</si>
  <si>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</si>
  <si>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</si>
  <si>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</si>
  <si>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</si>
  <si>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</si>
  <si>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</si>
  <si>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</si>
  <si>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</si>
  <si>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</si>
  <si>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</si>
  <si>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</si>
  <si>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</si>
  <si>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</si>
  <si>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</si>
  <si>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</si>
  <si>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</si>
  <si>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</si>
  <si>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</si>
  <si>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</si>
  <si>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</si>
  <si>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</si>
  <si>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</si>
  <si>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</si>
  <si>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</si>
  <si>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</si>
  <si>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</si>
  <si>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</si>
  <si>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</si>
  <si>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</si>
  <si>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</si>
  <si>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</si>
  <si>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</si>
  <si>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</si>
  <si>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</si>
  <si>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</si>
  <si>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</si>
  <si>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</si>
  <si>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</si>
  <si>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</si>
  <si>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</si>
  <si>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</si>
  <si>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</si>
  <si>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</si>
  <si>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</si>
  <si>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</si>
  <si>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</si>
  <si>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</si>
  <si>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</si>
  <si>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</si>
  <si>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</si>
  <si>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</si>
  <si>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</si>
  <si>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</si>
  <si>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</si>
  <si>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</si>
  <si>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</si>
  <si>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</si>
  <si>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</si>
  <si>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</si>
  <si>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</si>
  <si>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</si>
  <si>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</si>
  <si>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</si>
  <si>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</si>
  <si>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</si>
  <si>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</si>
  <si>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</si>
  <si>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</si>
  <si>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</si>
  <si>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</si>
  <si>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</si>
  <si>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</si>
  <si>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</si>
  <si>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</si>
  <si>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</si>
  <si>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</si>
  <si>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</si>
  <si>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</si>
  <si>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</si>
  <si>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</si>
  <si>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</si>
  <si>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</si>
  <si>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</si>
  <si>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</si>
  <si>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</si>
  <si>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</si>
  <si>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</si>
  <si>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</si>
  <si>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</si>
  <si>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</si>
  <si>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</si>
  <si>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</si>
  <si>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</si>
  <si>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</si>
  <si>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</si>
  <si>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</si>
  <si>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</si>
  <si>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</si>
  <si>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</si>
  <si>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</si>
  <si>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</si>
  <si>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</si>
  <si>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</si>
  <si>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</si>
  <si>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</si>
  <si>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</si>
  <si>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</si>
  <si>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</si>
  <si>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</si>
  <si>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</si>
  <si>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</si>
  <si>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</si>
  <si>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</si>
  <si>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</si>
  <si>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</si>
  <si>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</si>
  <si>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</si>
  <si>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</si>
  <si>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</si>
  <si>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</si>
  <si>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</si>
  <si>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</si>
  <si>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</si>
  <si>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</si>
  <si>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</si>
  <si>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</si>
  <si>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</si>
  <si>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</si>
  <si>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</si>
  <si>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</si>
  <si>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</si>
  <si>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</si>
  <si>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</si>
  <si>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</si>
  <si>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</si>
  <si>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</si>
  <si>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</si>
  <si>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</si>
  <si>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</si>
  <si>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</si>
  <si>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</si>
  <si>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</si>
  <si>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</si>
  <si>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</si>
  <si>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</si>
  <si>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</si>
  <si>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</si>
  <si>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</si>
  <si>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</si>
  <si>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</si>
  <si>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</si>
  <si>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</si>
  <si>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</si>
  <si>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</si>
  <si>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</si>
  <si>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</si>
  <si>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</si>
  <si>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</si>
  <si>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</si>
  <si>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</si>
  <si>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</si>
  <si>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</si>
  <si>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</si>
  <si>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</si>
  <si>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</si>
  <si>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</si>
  <si>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</si>
  <si>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</si>
  <si>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</si>
  <si>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</si>
  <si>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</si>
  <si>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</si>
  <si>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</si>
  <si>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</si>
  <si>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</si>
  <si>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</si>
  <si>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</si>
  <si>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</si>
  <si>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</si>
  <si>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</si>
  <si>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</si>
  <si>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</si>
  <si>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</si>
  <si>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</si>
  <si>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</si>
  <si>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</si>
  <si>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</si>
  <si>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</si>
  <si>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</si>
  <si>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</si>
  <si>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</si>
  <si>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</si>
  <si>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</si>
  <si>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</si>
  <si>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</si>
  <si>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</si>
  <si>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</si>
  <si>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</si>
  <si>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</si>
  <si>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</si>
  <si>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</si>
  <si>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</si>
  <si>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</si>
  <si>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</si>
  <si>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</si>
  <si>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</si>
  <si>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</si>
  <si>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</si>
  <si>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</si>
  <si>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</si>
  <si>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</si>
  <si>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</si>
  <si>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</si>
  <si>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</si>
  <si>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</si>
  <si>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</si>
  <si>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</si>
  <si>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</si>
  <si>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</si>
  <si>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</si>
  <si>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</si>
  <si>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</si>
  <si>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</si>
  <si>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</si>
  <si>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</si>
  <si>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</si>
  <si>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</si>
  <si>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</si>
  <si>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</si>
  <si>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</si>
  <si>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</si>
  <si>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</si>
  <si>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</si>
  <si>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</si>
  <si>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</si>
  <si>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</si>
  <si>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</si>
  <si>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</si>
  <si>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</si>
  <si>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</si>
  <si>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</si>
  <si>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</si>
  <si>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</si>
  <si>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</si>
  <si>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</si>
  <si>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</si>
  <si>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</si>
  <si>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</si>
  <si>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</si>
  <si>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</si>
  <si>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</si>
  <si>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</si>
  <si>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</si>
  <si>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</si>
  <si>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</si>
  <si>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</si>
  <si>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</si>
  <si>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</si>
  <si>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</si>
  <si>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</si>
  <si>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</si>
  <si>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</si>
  <si>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</si>
  <si>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</si>
  <si>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</si>
  <si>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</si>
  <si>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</si>
  <si>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</si>
  <si>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</si>
  <si>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</si>
  <si>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</si>
  <si>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</si>
  <si>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</si>
  <si>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</si>
  <si>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</si>
  <si>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</si>
  <si>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</si>
  <si>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</si>
  <si>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</si>
  <si>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</si>
  <si>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</si>
  <si>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</si>
  <si>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</si>
  <si>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</si>
  <si>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</si>
  <si>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</si>
  <si>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</si>
  <si>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</si>
  <si>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</si>
  <si>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</si>
  <si>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</si>
  <si>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</si>
  <si>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</si>
  <si>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</si>
  <si>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</si>
  <si>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</si>
  <si>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</si>
  <si>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</si>
  <si>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</si>
  <si>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</si>
  <si>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</si>
  <si>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</si>
  <si>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</si>
  <si>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</si>
  <si>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</si>
  <si>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</si>
  <si>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</si>
  <si>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</si>
  <si>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</si>
  <si>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</si>
  <si>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</si>
  <si>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</si>
  <si>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</si>
  <si>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</si>
  <si>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</si>
  <si>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</si>
  <si>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</si>
  <si>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</si>
  <si>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</si>
  <si>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</si>
  <si>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</si>
  <si>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</si>
  <si>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</si>
  <si>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</si>
  <si>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</si>
  <si>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</si>
  <si>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</si>
  <si>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</si>
  <si>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</si>
  <si>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</si>
  <si>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</si>
  <si>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</si>
  <si>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</si>
  <si>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</si>
  <si>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</si>
  <si>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</si>
  <si>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</si>
  <si>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</si>
  <si>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</si>
  <si>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</si>
  <si>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</si>
  <si>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</si>
  <si>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</si>
  <si>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</si>
  <si>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</si>
  <si>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</si>
  <si>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</si>
  <si>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</si>
  <si>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</si>
  <si>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</si>
  <si>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</si>
  <si>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</si>
  <si>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</si>
  <si>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</si>
  <si>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</si>
  <si>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</si>
  <si>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</si>
  <si>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</si>
  <si>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</si>
  <si>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</si>
  <si>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</si>
  <si>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</si>
  <si>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</si>
  <si>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</si>
  <si>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</si>
  <si>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</si>
  <si>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</si>
  <si>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</si>
  <si>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</si>
  <si>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</si>
  <si>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</si>
  <si>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</si>
  <si>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</si>
  <si>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</si>
  <si>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</si>
  <si>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</si>
  <si>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</si>
  <si>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</si>
  <si>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</si>
  <si>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</si>
  <si>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</si>
  <si>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</si>
  <si>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</si>
  <si>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</si>
  <si>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</si>
  <si>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</si>
  <si>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</si>
  <si>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</si>
  <si>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</si>
  <si>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</si>
  <si>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</si>
  <si>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</si>
  <si>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</si>
  <si>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</si>
  <si>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</si>
  <si>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</si>
  <si>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</si>
  <si>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</si>
  <si>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</si>
  <si>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</si>
  <si>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</si>
  <si>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</si>
  <si>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</si>
  <si>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</si>
  <si>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</si>
  <si>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</si>
  <si>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</si>
  <si>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</si>
  <si>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</si>
  <si>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</si>
  <si>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</si>
  <si>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</si>
  <si>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</si>
  <si>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</si>
  <si>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</si>
  <si>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</si>
  <si>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</si>
  <si>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</si>
  <si>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</si>
  <si>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</si>
  <si>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</si>
  <si>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</si>
  <si>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</si>
  <si>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</si>
  <si>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</si>
  <si>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</si>
  <si>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</si>
  <si>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</si>
  <si>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</si>
  <si>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</si>
  <si>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</si>
  <si>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</si>
  <si>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</si>
  <si>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</si>
  <si>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</si>
  <si>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</si>
  <si>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</si>
  <si>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</si>
  <si>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</si>
  <si>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</si>
  <si>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</si>
  <si>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</si>
  <si>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</si>
  <si>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</si>
  <si>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</si>
  <si>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</si>
  <si>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</si>
  <si>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</si>
  <si>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</si>
  <si>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</si>
  <si>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</si>
  <si>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</si>
  <si>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</si>
  <si>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</si>
  <si>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</si>
  <si>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</si>
  <si>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</si>
  <si>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</si>
  <si>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</si>
  <si>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</si>
  <si>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</si>
  <si>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</si>
  <si>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</si>
  <si>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</si>
  <si>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</si>
  <si>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</si>
  <si>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</si>
  <si>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</si>
  <si>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</si>
  <si>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</si>
  <si>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</si>
  <si>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</si>
  <si>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</si>
  <si>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</si>
  <si>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</si>
  <si>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</si>
  <si>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</si>
  <si>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</si>
  <si>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</si>
  <si>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</si>
  <si>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</si>
  <si>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</si>
  <si>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</si>
  <si>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</si>
  <si>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</si>
  <si>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</si>
  <si>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</si>
  <si>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</si>
  <si>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</si>
  <si>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</si>
  <si>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</si>
  <si>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</si>
  <si>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</si>
  <si>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</si>
  <si>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</si>
  <si>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</si>
  <si>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</si>
  <si>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</si>
  <si>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</si>
  <si>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</si>
  <si>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</si>
  <si>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</si>
  <si>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</si>
  <si>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</si>
  <si>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</si>
  <si>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</si>
  <si>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</si>
  <si>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</si>
  <si>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</si>
  <si>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</si>
  <si>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</si>
  <si>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</si>
  <si>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</si>
  <si>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</si>
  <si>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</si>
  <si>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</si>
  <si>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</si>
  <si>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</si>
  <si>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</si>
  <si>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</si>
  <si>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</si>
  <si>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</si>
  <si>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</si>
  <si>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</si>
  <si>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</si>
  <si>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</si>
  <si>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</si>
  <si>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</si>
  <si>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</si>
  <si>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</si>
  <si>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</si>
  <si>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</si>
  <si>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</si>
  <si>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</si>
  <si>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</si>
  <si>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</si>
  <si>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</si>
  <si>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</si>
  <si>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</si>
  <si>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</si>
  <si>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</si>
  <si>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</si>
  <si>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</si>
  <si>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</si>
  <si>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</si>
  <si>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</si>
  <si>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</si>
  <si>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</si>
  <si>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</si>
  <si>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</si>
  <si>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</si>
  <si>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</si>
  <si>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</si>
  <si>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</si>
  <si>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</si>
  <si>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</si>
  <si>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</si>
  <si>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</si>
  <si>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</si>
  <si>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</si>
  <si>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</si>
  <si>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</si>
  <si>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</si>
  <si>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</si>
  <si>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</si>
  <si>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</si>
  <si>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</si>
  <si>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</si>
  <si>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</si>
  <si>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</si>
  <si>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</si>
  <si>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</si>
  <si>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</si>
  <si>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</si>
  <si>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</si>
  <si>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</si>
  <si>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</si>
  <si>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</si>
  <si>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</si>
  <si>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</si>
  <si>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</si>
  <si>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</si>
  <si>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</si>
  <si>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</si>
  <si>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</si>
  <si>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</si>
  <si>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</si>
  <si>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</si>
  <si>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</si>
  <si>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</si>
  <si>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</si>
  <si>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</si>
  <si>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</si>
  <si>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</si>
  <si>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</si>
  <si>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</si>
  <si>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</si>
  <si>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</si>
  <si>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</si>
  <si>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</si>
  <si>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</si>
  <si>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</si>
  <si>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</si>
  <si>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</si>
  <si>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</si>
  <si>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</si>
  <si>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</si>
  <si>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</si>
  <si>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</si>
  <si>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</si>
  <si>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</si>
  <si>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</si>
  <si>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</si>
  <si>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</si>
  <si>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</si>
  <si>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</si>
  <si>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</si>
  <si>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</si>
  <si>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</si>
  <si>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</si>
  <si>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</si>
  <si>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</si>
  <si>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</si>
  <si>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</si>
  <si>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</si>
  <si>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</si>
  <si>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</si>
  <si>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</si>
  <si>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</si>
  <si>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</si>
  <si>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</si>
  <si>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</si>
  <si>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</si>
  <si>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</si>
  <si>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</si>
  <si>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</si>
  <si>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</si>
  <si>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</si>
  <si>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</si>
  <si>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</si>
  <si>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</si>
  <si>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</si>
  <si>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</si>
  <si>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</si>
  <si>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</si>
  <si>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</si>
  <si>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</si>
  <si>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</si>
  <si>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</si>
  <si>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</si>
  <si>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</si>
  <si>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</si>
  <si>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</si>
  <si>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</si>
  <si>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</si>
  <si>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</si>
  <si>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</si>
  <si>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</si>
  <si>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</si>
  <si>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</si>
  <si>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</si>
  <si>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</si>
  <si>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</si>
  <si>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</si>
  <si>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</si>
  <si>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</si>
  <si>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</si>
  <si>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</si>
  <si>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</si>
  <si>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</si>
  <si>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</si>
  <si>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</si>
  <si>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</si>
  <si>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</si>
  <si>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</si>
  <si>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</si>
  <si>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</si>
  <si>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</si>
  <si>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</si>
  <si>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</si>
  <si>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</si>
  <si>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</si>
  <si>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</si>
  <si>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</si>
  <si>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</si>
  <si>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</si>
  <si>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</si>
  <si>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</si>
  <si>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</si>
  <si>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</si>
  <si>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</si>
  <si>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</si>
  <si>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</si>
  <si>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</si>
  <si>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</si>
  <si>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</si>
  <si>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</si>
  <si>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</si>
  <si>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</si>
  <si>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</si>
  <si>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</si>
  <si>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</si>
  <si>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</si>
  <si>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</si>
  <si>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</si>
  <si>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</si>
  <si>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</si>
  <si>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</si>
  <si>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</si>
  <si>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</si>
  <si>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</si>
  <si>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</si>
  <si>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</si>
  <si>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</si>
  <si>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</si>
  <si>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</si>
  <si>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</si>
  <si>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</si>
  <si>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</si>
  <si>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</si>
  <si>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</si>
  <si>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</si>
  <si>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</si>
  <si>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</si>
  <si>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</si>
  <si>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</si>
  <si>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</si>
  <si>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</si>
  <si>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</si>
  <si>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</si>
  <si>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</si>
  <si>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</si>
  <si>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</si>
  <si>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</si>
  <si>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</si>
  <si>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</si>
  <si>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</si>
  <si>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</si>
  <si>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</si>
  <si>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</si>
  <si>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</si>
  <si>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</si>
  <si>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</si>
  <si>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</si>
  <si>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</si>
  <si>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</si>
  <si>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</si>
  <si>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</si>
  <si>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</si>
  <si>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</si>
  <si>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</si>
  <si>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</si>
  <si>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</si>
  <si>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</si>
  <si>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</si>
  <si>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</si>
  <si>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</si>
  <si>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</si>
  <si>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</si>
  <si>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</si>
  <si>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</si>
  <si>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</si>
  <si>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</si>
  <si>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</si>
  <si>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</si>
  <si>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</si>
  <si>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</si>
  <si>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</si>
  <si>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</si>
  <si>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</si>
  <si>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</si>
  <si>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</si>
  <si>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</si>
  <si>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</si>
  <si>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</si>
  <si>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</si>
  <si>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</si>
  <si>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</si>
  <si>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</si>
  <si>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</si>
  <si>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</si>
  <si>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</si>
  <si>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</si>
  <si>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</si>
  <si>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</si>
  <si>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</si>
  <si>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</si>
  <si>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</si>
  <si>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</si>
  <si>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</si>
  <si>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</si>
  <si>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</si>
  <si>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</si>
  <si>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</si>
  <si>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</si>
  <si>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</si>
  <si>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</si>
  <si>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</si>
  <si>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</si>
  <si>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</si>
  <si>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</si>
  <si>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</si>
  <si>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</si>
  <si>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</si>
  <si>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</si>
  <si>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</si>
  <si>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</si>
  <si>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</si>
  <si>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</si>
  <si>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</si>
  <si>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</si>
  <si>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</si>
  <si>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</si>
  <si>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</si>
  <si>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</si>
  <si>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</si>
  <si>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</si>
  <si>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</si>
  <si>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</si>
  <si>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</si>
  <si>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</si>
  <si>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</si>
  <si>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</si>
  <si>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</si>
  <si>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</si>
  <si>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</si>
  <si>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</si>
  <si>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</si>
  <si>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</si>
  <si>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</si>
  <si>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</si>
  <si>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</si>
  <si>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</si>
  <si>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</si>
  <si>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</si>
  <si>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</si>
  <si>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</si>
  <si>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</si>
  <si>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</si>
  <si>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</si>
  <si>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</si>
  <si>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</si>
  <si>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</si>
  <si>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</si>
  <si>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</si>
  <si>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</si>
  <si>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</si>
  <si>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</si>
  <si>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</si>
  <si>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</si>
  <si>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</si>
  <si>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</si>
  <si>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</si>
  <si>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</si>
  <si>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</si>
  <si>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</si>
  <si>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</si>
  <si>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</si>
  <si>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</si>
  <si>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</si>
  <si>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</si>
  <si>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</si>
  <si>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</si>
  <si>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</si>
  <si>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</si>
  <si>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</si>
  <si>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</si>
  <si>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</si>
  <si>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</si>
  <si>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</si>
  <si>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</si>
  <si>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</si>
  <si>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</si>
  <si>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</si>
  <si>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</si>
  <si>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</si>
  <si>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</si>
  <si>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</si>
  <si>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</si>
  <si>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</si>
  <si>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</si>
  <si>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</si>
  <si>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</si>
  <si>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</si>
  <si>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</si>
  <si>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</si>
  <si>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</si>
  <si>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</si>
  <si>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</si>
  <si>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</si>
  <si>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</si>
  <si>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</si>
  <si>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</si>
  <si>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</si>
  <si>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</si>
  <si>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</si>
  <si>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</si>
  <si>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</si>
  <si>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</si>
  <si>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</si>
  <si>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</si>
  <si>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</si>
  <si>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</si>
  <si>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</si>
  <si>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</si>
  <si>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</si>
  <si>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</si>
  <si>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</si>
  <si>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</si>
  <si>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</si>
  <si>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</si>
  <si>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</si>
  <si>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</si>
  <si>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</si>
  <si>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</si>
  <si>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</si>
  <si>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</si>
  <si>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</si>
  <si>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</si>
  <si>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</si>
  <si>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</si>
  <si>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</si>
  <si>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</si>
  <si>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</si>
  <si>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</si>
  <si>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</si>
  <si>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</si>
  <si>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</si>
  <si>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</si>
  <si>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</si>
  <si>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</si>
  <si>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</si>
  <si>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</si>
  <si>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</si>
  <si>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</si>
  <si>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</si>
  <si>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</si>
  <si>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</si>
  <si>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</si>
  <si>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</si>
  <si>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</si>
  <si>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</si>
  <si>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</si>
  <si>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</si>
  <si>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</si>
  <si>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</si>
  <si>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</si>
  <si>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</si>
  <si>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</si>
  <si>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</si>
  <si>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</si>
  <si>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</si>
  <si>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</si>
  <si>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</si>
  <si>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</si>
  <si>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</si>
  <si>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</si>
  <si>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</si>
  <si>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</si>
  <si>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</si>
  <si>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</si>
  <si>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</si>
  <si>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</si>
  <si>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</si>
  <si>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</si>
  <si>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</si>
  <si>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</si>
  <si>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</si>
  <si>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</si>
  <si>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</si>
  <si>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</si>
  <si>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</si>
  <si>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</si>
  <si>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</si>
  <si>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</si>
  <si>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</si>
  <si>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</si>
  <si>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</si>
  <si>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</si>
  <si>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</si>
  <si>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</si>
  <si>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</si>
  <si>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</si>
  <si>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</si>
  <si>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</si>
  <si>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</si>
  <si>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</si>
  <si>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</si>
  <si>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</si>
  <si>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</si>
  <si>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</si>
  <si>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</si>
  <si>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</si>
  <si>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</si>
  <si>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</si>
  <si>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</si>
  <si>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</si>
  <si>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</si>
  <si>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</si>
  <si>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</si>
  <si>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</si>
  <si>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</si>
  <si>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</si>
  <si>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</si>
  <si>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</si>
  <si>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</si>
  <si>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</si>
  <si>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</si>
  <si>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</si>
  <si>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</si>
  <si>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</si>
  <si>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</si>
  <si>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</si>
  <si>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</si>
  <si>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</si>
  <si>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</si>
  <si>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</si>
  <si>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</si>
  <si>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</si>
  <si>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</si>
  <si>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</si>
  <si>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</si>
  <si>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</si>
  <si>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</si>
  <si>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</si>
  <si>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</si>
  <si>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</si>
  <si>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</si>
  <si>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</si>
  <si>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</si>
  <si>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</si>
  <si>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</si>
  <si>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</si>
  <si>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</si>
  <si>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</si>
  <si>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</si>
  <si>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</si>
  <si>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</si>
  <si>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</si>
  <si>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</si>
  <si>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</si>
  <si>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</si>
  <si>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</si>
  <si>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</si>
  <si>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</si>
  <si>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</si>
  <si>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</si>
  <si>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</si>
  <si>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</si>
  <si>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</si>
  <si>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</si>
  <si>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</si>
  <si>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</si>
  <si>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</si>
  <si>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</si>
  <si>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</si>
  <si>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</si>
  <si>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</si>
  <si>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</si>
  <si>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</si>
  <si>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</si>
  <si>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</si>
  <si>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</si>
  <si>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</si>
  <si>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</si>
  <si>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</si>
  <si>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</si>
  <si>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</si>
  <si>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</si>
  <si>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</si>
  <si>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</si>
  <si>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</si>
  <si>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</si>
  <si>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</si>
  <si>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</si>
  <si>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</si>
  <si>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</si>
  <si>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</si>
  <si>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</si>
  <si>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</si>
  <si>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</si>
  <si>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</si>
  <si>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</si>
  <si>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</si>
  <si>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</si>
  <si>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</si>
  <si>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</si>
  <si>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</si>
  <si>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</si>
  <si>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</si>
  <si>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</si>
  <si>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</si>
  <si>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</si>
  <si>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</si>
  <si>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</si>
  <si>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</si>
  <si>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</si>
  <si>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</si>
  <si>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</si>
  <si>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</si>
  <si>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</si>
  <si>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</si>
  <si>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</si>
  <si>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</si>
  <si>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</si>
  <si>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</si>
  <si>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</si>
  <si>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</si>
  <si>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</si>
  <si>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</si>
  <si>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</si>
  <si>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</si>
  <si>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</si>
  <si>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</si>
  <si>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</si>
  <si>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</si>
  <si>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</si>
  <si>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</si>
  <si>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</si>
  <si>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</si>
  <si>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</si>
  <si>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</si>
  <si>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</si>
  <si>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</si>
  <si>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</si>
  <si>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</si>
  <si>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</si>
  <si>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</si>
  <si>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</si>
  <si>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</si>
  <si>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</si>
  <si>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</si>
  <si>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</si>
  <si>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</si>
  <si>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</si>
  <si>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</si>
  <si>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</si>
  <si>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</si>
  <si>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</si>
  <si>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</si>
  <si>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</si>
  <si>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</si>
  <si>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</si>
  <si>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</si>
  <si>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</si>
  <si>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</si>
  <si>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</si>
  <si>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</si>
  <si>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</si>
  <si>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</si>
  <si>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</si>
  <si>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</si>
  <si>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</si>
  <si>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</si>
  <si>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</si>
  <si>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</si>
  <si>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</si>
  <si>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</si>
  <si>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</si>
  <si>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</si>
  <si>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</si>
  <si>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</si>
  <si>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</si>
  <si>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</si>
  <si>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</si>
  <si>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</si>
  <si>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</si>
  <si>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</si>
  <si>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</si>
  <si>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</si>
  <si>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</si>
  <si>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</si>
  <si>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</si>
  <si>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</si>
  <si>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</si>
  <si>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</si>
  <si>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</si>
  <si>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</si>
  <si>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</si>
  <si>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</si>
  <si>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</si>
  <si>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</si>
  <si>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</si>
  <si>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</si>
  <si>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</si>
  <si>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</si>
  <si>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</si>
  <si>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</si>
  <si>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</si>
  <si>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</si>
  <si>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</si>
  <si>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</si>
  <si>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</si>
  <si>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</si>
  <si>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</si>
  <si>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</si>
  <si>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</si>
  <si>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</si>
  <si>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</si>
  <si>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</si>
  <si>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</si>
  <si>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</si>
  <si>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</si>
  <si>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</si>
  <si>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</si>
  <si>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</si>
  <si>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</si>
  <si>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</si>
  <si>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</si>
  <si>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</si>
  <si>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</si>
  <si>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</si>
  <si>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</si>
  <si>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</si>
  <si>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</si>
  <si>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</si>
  <si>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</si>
  <si>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</si>
  <si>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</si>
  <si>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</si>
  <si>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</si>
  <si>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</si>
  <si>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</si>
  <si>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</si>
  <si>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</si>
  <si>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</si>
  <si>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</si>
  <si>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</si>
  <si>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</si>
  <si>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</si>
  <si>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</si>
  <si>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</si>
  <si>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</si>
  <si>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</si>
  <si>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</si>
  <si>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</si>
  <si>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</si>
  <si>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</si>
  <si>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</si>
  <si>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</si>
  <si>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</si>
  <si>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</si>
  <si>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</si>
  <si>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</si>
  <si>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</si>
  <si>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</si>
  <si>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</si>
  <si>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</si>
  <si>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</si>
  <si>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</si>
  <si>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</si>
  <si>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</si>
  <si>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</si>
  <si>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</si>
  <si>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</si>
  <si>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</si>
  <si>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</si>
  <si>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</si>
  <si>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</si>
  <si>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</si>
  <si>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</si>
  <si>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</si>
  <si>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</si>
  <si>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</si>
  <si>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</si>
  <si>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</si>
  <si>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</si>
  <si>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</si>
  <si>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</si>
  <si>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</si>
  <si>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</si>
  <si>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</si>
  <si>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</si>
  <si>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</si>
  <si>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</si>
  <si>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</si>
  <si>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</si>
  <si>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</si>
  <si>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</si>
  <si>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</si>
  <si>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</si>
  <si>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</si>
  <si>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</si>
  <si>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</si>
  <si>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</si>
  <si>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</si>
  <si>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</si>
  <si>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</si>
  <si>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</si>
  <si>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</si>
  <si>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</si>
  <si>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</si>
  <si>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</si>
  <si>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</si>
  <si>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</si>
  <si>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</si>
  <si>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</si>
  <si>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</si>
  <si>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</si>
  <si>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</si>
  <si>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</si>
  <si>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</si>
  <si>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</si>
  <si>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</si>
  <si>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</si>
  <si>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</si>
  <si>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</si>
  <si>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</si>
  <si>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</si>
  <si>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</si>
  <si>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</si>
  <si>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</si>
  <si>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</si>
  <si>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</si>
  <si>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</si>
  <si>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</si>
  <si>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</si>
  <si>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</si>
  <si>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</si>
  <si>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</si>
  <si>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</si>
  <si>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</si>
  <si>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</si>
  <si>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</si>
  <si>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</si>
  <si>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</si>
  <si>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</si>
  <si>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</si>
  <si>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</si>
  <si>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</si>
  <si>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</si>
  <si>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</si>
  <si>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</si>
  <si>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</si>
  <si>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</si>
  <si>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</si>
  <si>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</si>
  <si>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</si>
  <si>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</si>
  <si>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</si>
  <si>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</si>
  <si>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</si>
  <si>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</si>
  <si>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</si>
  <si>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</si>
  <si>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</si>
  <si>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</si>
  <si>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</si>
  <si>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</si>
  <si>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</si>
  <si>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</si>
  <si>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</si>
  <si>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</si>
  <si>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</si>
  <si>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</si>
  <si>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</si>
  <si>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</si>
  <si>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</si>
  <si>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</si>
  <si>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</si>
  <si>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</si>
  <si>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</si>
  <si>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</si>
  <si>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</si>
  <si>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</si>
  <si>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</si>
  <si>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</si>
  <si>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</si>
  <si>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</si>
  <si>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</si>
  <si>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</si>
  <si>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</si>
  <si>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</si>
  <si>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</si>
  <si>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</si>
  <si>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</si>
  <si>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</si>
  <si>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</si>
  <si>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</si>
  <si>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</si>
  <si>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</si>
  <si>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</si>
  <si>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</si>
  <si>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</si>
  <si>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</si>
  <si>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</si>
  <si>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</si>
  <si>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</si>
  <si>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</si>
  <si>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</si>
  <si>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</si>
  <si>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</si>
  <si>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</si>
  <si>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</si>
  <si>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</si>
  <si>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</si>
  <si>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</si>
  <si>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</si>
  <si>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</si>
  <si>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</si>
  <si>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</si>
  <si>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</si>
  <si>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</si>
  <si>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</si>
  <si>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</si>
  <si>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</si>
  <si>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</si>
  <si>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</si>
  <si>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</si>
  <si>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</si>
  <si>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</si>
  <si>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</si>
  <si>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</si>
  <si>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</si>
  <si>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</si>
  <si>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</si>
  <si>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</si>
  <si>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</si>
  <si>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</si>
  <si>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</si>
  <si>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</si>
  <si>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</si>
  <si>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</si>
  <si>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</si>
  <si>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</si>
  <si>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</si>
  <si>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</si>
  <si>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</si>
  <si>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</si>
  <si>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</si>
  <si>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</si>
  <si>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</si>
  <si>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</si>
  <si>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</si>
  <si>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</si>
  <si>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</si>
  <si>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</si>
  <si>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</si>
  <si>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</si>
  <si>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</si>
  <si>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</si>
  <si>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</si>
  <si>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</si>
  <si>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</si>
  <si>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</si>
  <si>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</si>
  <si>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</si>
  <si>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</si>
  <si>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</si>
  <si>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</si>
  <si>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</si>
  <si>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</si>
  <si>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</si>
  <si>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</si>
  <si>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</si>
  <si>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</si>
  <si>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</si>
  <si>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</si>
  <si>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</si>
  <si>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</si>
  <si>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</si>
  <si>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</si>
  <si>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</si>
  <si>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</si>
  <si>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</si>
  <si>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</si>
  <si>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</si>
  <si>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</si>
  <si>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</si>
  <si>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</si>
  <si>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</si>
  <si>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</si>
  <si>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</si>
  <si>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</si>
  <si>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</si>
  <si>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</si>
  <si>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</si>
  <si>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</si>
  <si>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</si>
  <si>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</si>
  <si>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</si>
  <si>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</si>
  <si>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</si>
  <si>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</si>
  <si>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</si>
  <si>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</si>
  <si>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</si>
  <si>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</si>
  <si>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</si>
  <si>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</si>
  <si>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</si>
  <si>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</si>
  <si>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</si>
  <si>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</si>
  <si>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</si>
  <si>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</si>
  <si>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</si>
  <si>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</si>
  <si>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</si>
  <si>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</si>
  <si>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</si>
  <si>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</si>
  <si>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</si>
  <si>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</si>
  <si>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</si>
  <si>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</si>
  <si>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</si>
  <si>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</si>
  <si>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</si>
  <si>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</si>
  <si>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</si>
  <si>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</si>
  <si>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</si>
  <si>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</si>
  <si>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</si>
  <si>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</si>
  <si>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</si>
  <si>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</si>
  <si>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</si>
  <si>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</si>
  <si>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</si>
  <si>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</si>
  <si>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</si>
  <si>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</si>
  <si>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</si>
  <si>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</si>
  <si>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</si>
  <si>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</si>
  <si>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</si>
  <si>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</si>
  <si>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</si>
  <si>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</si>
  <si>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</si>
  <si>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</si>
  <si>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</si>
  <si>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</si>
  <si>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</si>
  <si>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</si>
  <si>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</si>
  <si>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</si>
  <si>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</si>
  <si>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</si>
  <si>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</si>
  <si>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</si>
  <si>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</si>
  <si>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</si>
  <si>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</si>
  <si>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</si>
  <si>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</si>
  <si>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</si>
  <si>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</si>
  <si>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</si>
  <si>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</si>
  <si>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</si>
  <si>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</si>
  <si>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</si>
  <si>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</si>
  <si>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</si>
  <si>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</si>
  <si>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</si>
  <si>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</si>
  <si>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</si>
  <si>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</si>
  <si>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</si>
  <si>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</si>
  <si>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</si>
  <si>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</si>
  <si>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</si>
  <si>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</si>
  <si>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</si>
  <si>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</si>
  <si>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</si>
  <si>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</si>
  <si>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</si>
  <si>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</si>
  <si>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</si>
  <si>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</si>
  <si>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</si>
  <si>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</si>
  <si>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</si>
  <si>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</si>
  <si>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</si>
  <si>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</si>
  <si>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</si>
  <si>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</si>
  <si>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</si>
  <si>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</si>
  <si>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</si>
  <si>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</si>
  <si>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</si>
  <si>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</si>
  <si>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</si>
  <si>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</si>
  <si>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</si>
  <si>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</si>
  <si>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</si>
  <si>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</si>
  <si>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</si>
  <si>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</si>
  <si>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</si>
  <si>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</si>
  <si>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</si>
  <si>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</si>
  <si>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</si>
  <si>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</si>
  <si>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</si>
  <si>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</si>
  <si>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</si>
  <si>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</si>
  <si>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</si>
  <si>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</si>
  <si>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</si>
  <si>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</si>
  <si>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</si>
  <si>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</si>
  <si>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</si>
  <si>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</si>
  <si>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</si>
  <si>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</si>
  <si>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</si>
  <si>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</si>
  <si>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</si>
  <si>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</si>
  <si>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</si>
  <si>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</si>
  <si>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</si>
  <si>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</si>
  <si>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</si>
  <si>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</si>
  <si>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</si>
  <si>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</si>
  <si>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</si>
  <si>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</si>
  <si>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</si>
  <si>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</si>
  <si>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</si>
  <si>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</si>
  <si>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</si>
  <si>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</si>
  <si>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</si>
  <si>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</si>
  <si>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</si>
  <si>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</si>
  <si>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</si>
  <si>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</si>
  <si>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</si>
  <si>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</si>
  <si>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</si>
  <si>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</si>
  <si>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</si>
  <si>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</si>
  <si>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</si>
  <si>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</si>
  <si>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</si>
  <si>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</si>
  <si>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</si>
  <si>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</si>
  <si>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</si>
  <si>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</si>
  <si>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</si>
  <si>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</si>
  <si>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</si>
  <si>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</si>
  <si>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</si>
  <si>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</si>
  <si>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</si>
  <si>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</si>
  <si>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</si>
  <si>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</si>
  <si>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</si>
  <si>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</si>
  <si>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</si>
  <si>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</si>
  <si>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</si>
  <si>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</si>
  <si>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</si>
  <si>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</si>
  <si>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</si>
  <si>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</si>
  <si>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</si>
  <si>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</si>
  <si>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</si>
  <si>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</si>
  <si>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</si>
  <si>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</si>
  <si>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</si>
  <si>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</si>
  <si>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</si>
  <si>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</si>
  <si>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</si>
  <si>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</si>
  <si>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</si>
  <si>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</si>
  <si>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</si>
  <si>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</si>
  <si>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</si>
  <si>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</si>
  <si>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</si>
  <si>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</si>
  <si>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</si>
  <si>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</si>
  <si>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</si>
  <si>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</si>
  <si>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</si>
  <si>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</si>
  <si>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</si>
  <si>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</si>
  <si>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</si>
  <si>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</si>
  <si>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</si>
  <si>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</si>
  <si>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</si>
  <si>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</si>
  <si>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</si>
  <si>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</si>
  <si>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</si>
  <si>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</si>
  <si>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</si>
  <si>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</si>
  <si>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</si>
  <si>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</si>
  <si>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</si>
  <si>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</si>
  <si>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</si>
  <si>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</si>
  <si>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</si>
  <si>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</si>
  <si>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</si>
  <si>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</si>
  <si>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</si>
  <si>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</si>
  <si>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</si>
  <si>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</si>
  <si>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</si>
  <si>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</si>
  <si>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</si>
  <si>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</si>
  <si>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</si>
  <si>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</si>
  <si>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</si>
  <si>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</si>
  <si>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</si>
  <si>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</si>
  <si>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</si>
  <si>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</si>
  <si>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</si>
  <si>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</si>
  <si>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</si>
  <si>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</si>
  <si>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</si>
  <si>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</si>
  <si>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</si>
  <si>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</si>
  <si>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</si>
  <si>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</si>
  <si>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</si>
  <si>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</si>
  <si>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</si>
  <si>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</si>
  <si>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</si>
  <si>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</si>
  <si>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</si>
  <si>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</si>
  <si>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</si>
  <si>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</si>
  <si>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</si>
  <si>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</si>
  <si>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</si>
  <si>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</si>
  <si>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</si>
  <si>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</si>
  <si>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</si>
  <si>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</si>
  <si>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</si>
  <si>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</si>
  <si>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</si>
  <si>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</si>
  <si>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</si>
  <si>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</si>
  <si>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</si>
  <si>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</si>
  <si>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</si>
  <si>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</si>
  <si>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</si>
  <si>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</si>
  <si>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</si>
  <si>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</si>
  <si>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</si>
  <si>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</si>
  <si>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</si>
  <si>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</si>
  <si>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</si>
  <si>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</si>
  <si>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</si>
  <si>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</si>
  <si>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</si>
  <si>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</si>
  <si>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</si>
  <si>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</si>
  <si>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</si>
  <si>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</si>
  <si>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</si>
  <si>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</si>
  <si>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</si>
  <si>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</si>
  <si>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</si>
  <si>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</si>
  <si>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</si>
  <si>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</si>
  <si>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</si>
  <si>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</si>
  <si>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</si>
  <si>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</si>
  <si>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</si>
  <si>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</si>
  <si>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</si>
  <si>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</si>
  <si>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</si>
  <si>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</si>
  <si>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</si>
  <si>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</si>
  <si>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</si>
  <si>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</si>
  <si>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</si>
  <si>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</si>
  <si>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</si>
  <si>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</si>
  <si>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</si>
  <si>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</si>
  <si>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</si>
  <si>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</si>
  <si>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</si>
  <si>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</si>
  <si>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</si>
  <si>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</si>
  <si>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</si>
  <si>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</si>
  <si>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</si>
  <si>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</si>
  <si>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</si>
  <si>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</si>
  <si>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</si>
  <si>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</si>
  <si>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</si>
  <si>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</si>
  <si>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</si>
  <si>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</si>
  <si>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</si>
  <si>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</si>
  <si>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</si>
  <si>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</si>
  <si>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</si>
  <si>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</si>
  <si>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</si>
  <si>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</si>
  <si>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</si>
  <si>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</si>
  <si>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</si>
  <si>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</si>
  <si>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</si>
  <si>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</si>
  <si>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</si>
  <si>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</si>
  <si>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</si>
  <si>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</si>
  <si>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</si>
  <si>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</si>
  <si>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</si>
  <si>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</si>
  <si>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</si>
  <si>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</si>
  <si>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</si>
  <si>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</si>
  <si>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</si>
  <si>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</si>
  <si>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</si>
  <si>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</si>
  <si>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</si>
  <si>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</si>
  <si>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</si>
  <si>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</si>
  <si>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</si>
  <si>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</si>
  <si>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</si>
  <si>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</si>
  <si>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</si>
  <si>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</si>
  <si>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</si>
  <si>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</si>
  <si>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</si>
  <si>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</si>
  <si>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</si>
  <si>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</si>
  <si>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</si>
  <si>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</si>
  <si>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</si>
  <si>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</si>
  <si>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</si>
  <si>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</si>
  <si>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</si>
  <si>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</si>
  <si>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</si>
  <si>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</si>
  <si>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</si>
  <si>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</si>
  <si>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</si>
  <si>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</si>
  <si>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</si>
  <si>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</si>
  <si>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</si>
  <si>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</si>
  <si>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</si>
  <si>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</si>
  <si>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</si>
  <si>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</si>
  <si>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</si>
  <si>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</si>
  <si>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</si>
  <si>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</si>
  <si>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</si>
  <si>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</si>
  <si>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</si>
  <si>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</si>
  <si>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</si>
  <si>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</si>
  <si>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</si>
  <si>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</si>
  <si>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</si>
  <si>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</si>
  <si>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</si>
  <si>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</si>
  <si>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</si>
  <si>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</si>
  <si>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</si>
  <si>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</si>
  <si>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</si>
  <si>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</si>
  <si>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</si>
  <si>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</si>
  <si>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</si>
  <si>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</si>
  <si>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</si>
  <si>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</si>
  <si>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</si>
  <si>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</si>
  <si>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</si>
  <si>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</si>
  <si>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</si>
  <si>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</si>
  <si>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</si>
  <si>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</si>
  <si>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</si>
  <si>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</si>
  <si>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</si>
  <si>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</si>
  <si>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</si>
  <si>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</si>
  <si>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</si>
  <si>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</si>
  <si>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</si>
  <si>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</si>
  <si>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</si>
  <si>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</si>
  <si>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</si>
  <si>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</si>
  <si>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</si>
  <si>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</si>
  <si>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</si>
  <si>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</si>
  <si>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</si>
  <si>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</si>
  <si>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</si>
  <si>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</si>
  <si>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</si>
  <si>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</si>
  <si>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</si>
  <si>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</si>
  <si>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</si>
  <si>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</si>
  <si>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</si>
  <si>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</si>
  <si>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</si>
  <si>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</si>
  <si>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</si>
  <si>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</si>
  <si>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</si>
  <si>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</si>
  <si>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</si>
  <si>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</si>
  <si>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</si>
  <si>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</si>
  <si>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</si>
  <si>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</si>
  <si>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</si>
  <si>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</si>
  <si>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</si>
  <si>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</si>
  <si>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</si>
  <si>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</si>
  <si>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</si>
  <si>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</si>
  <si>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</si>
  <si>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</si>
  <si>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</si>
  <si>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</si>
  <si>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</si>
  <si>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</si>
  <si>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</si>
  <si>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</si>
  <si>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</si>
  <si>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</si>
  <si>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</si>
  <si>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</si>
  <si>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</si>
  <si>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</si>
  <si>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</si>
  <si>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</si>
  <si>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</si>
  <si>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</si>
  <si>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</si>
  <si>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</si>
  <si>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</si>
  <si>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</si>
  <si>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</si>
  <si>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</si>
  <si>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</si>
  <si>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</si>
  <si>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</si>
  <si>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</si>
  <si>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</si>
  <si>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</si>
  <si>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</si>
  <si>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</si>
  <si>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</si>
  <si>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</si>
  <si>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</si>
  <si>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</si>
  <si>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</si>
  <si>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</si>
  <si>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</si>
  <si>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</si>
  <si>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</si>
  <si>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</si>
  <si>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</si>
  <si>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</si>
  <si>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</si>
  <si>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</si>
  <si>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</si>
  <si>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</si>
  <si>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</si>
  <si>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</si>
  <si>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</si>
  <si>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</si>
  <si>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</si>
  <si>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</si>
  <si>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</si>
  <si>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</si>
  <si>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</si>
  <si>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</si>
  <si>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</si>
  <si>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</si>
  <si>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</si>
  <si>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</si>
  <si>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</si>
  <si>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</si>
  <si>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</si>
  <si>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</si>
  <si>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</si>
  <si>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</si>
  <si>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</si>
  <si>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</si>
  <si>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</si>
  <si>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</si>
  <si>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</si>
  <si>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</si>
  <si>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</si>
  <si>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</si>
  <si>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</si>
  <si>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</si>
  <si>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</si>
  <si>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</si>
  <si>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</si>
  <si>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</si>
  <si>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</si>
  <si>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</si>
  <si>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</si>
  <si>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</si>
  <si>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</si>
  <si>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</si>
  <si>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</si>
  <si>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</si>
  <si>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</si>
  <si>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</si>
  <si>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</si>
  <si>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</si>
  <si>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</si>
  <si>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</si>
  <si>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</si>
  <si>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</si>
  <si>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</si>
  <si>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</si>
  <si>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</si>
  <si>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</si>
  <si>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</si>
  <si>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</si>
  <si>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</si>
  <si>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</si>
  <si>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</si>
  <si>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</si>
  <si>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</si>
  <si>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</si>
  <si>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</si>
  <si>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</si>
  <si>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</si>
  <si>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</si>
  <si>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</si>
  <si>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</si>
  <si>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</si>
  <si>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</si>
  <si>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</si>
  <si>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</si>
  <si>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</si>
  <si>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</si>
  <si>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</si>
  <si>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</si>
  <si>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</si>
  <si>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</si>
  <si>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</si>
  <si>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</si>
  <si>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</si>
  <si>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</si>
  <si>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</si>
  <si>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</si>
  <si>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</si>
  <si>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</si>
  <si>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</si>
  <si>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</si>
  <si>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</si>
  <si>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</si>
  <si>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</si>
  <si>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</si>
  <si>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</si>
  <si>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</si>
  <si>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</si>
  <si>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</si>
  <si>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</si>
  <si>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</si>
  <si>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</si>
  <si>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</si>
  <si>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</si>
  <si>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</si>
  <si>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</si>
  <si>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</si>
  <si>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</si>
  <si>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</si>
  <si>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</si>
  <si>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</si>
  <si>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</si>
  <si>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</si>
  <si>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</si>
  <si>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</si>
  <si>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</si>
  <si>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</si>
  <si>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</si>
  <si>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</si>
  <si>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</si>
  <si>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</si>
  <si>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</si>
  <si>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</si>
  <si>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</si>
  <si>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</si>
  <si>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</si>
  <si>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</si>
  <si>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</si>
  <si>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</si>
  <si>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</si>
  <si>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</si>
  <si>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</si>
  <si>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</si>
  <si>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</si>
  <si>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</si>
  <si>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</si>
  <si>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</si>
  <si>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</si>
  <si>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</si>
  <si>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</si>
  <si>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</si>
  <si>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</si>
  <si>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</si>
  <si>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</si>
  <si>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</si>
  <si>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</si>
  <si>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</si>
  <si>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</si>
  <si>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</si>
  <si>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</si>
  <si>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</si>
  <si>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</si>
  <si>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</si>
  <si>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</si>
  <si>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</si>
  <si>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</si>
  <si>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</si>
  <si>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</si>
  <si>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</si>
  <si>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</si>
  <si>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</si>
  <si>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</si>
  <si>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</si>
  <si>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</si>
  <si>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</si>
  <si>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</si>
  <si>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</si>
  <si>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</si>
  <si>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</si>
  <si>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</si>
  <si>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</si>
  <si>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</si>
  <si>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</si>
  <si>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</si>
  <si>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</si>
  <si>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</si>
  <si>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</si>
  <si>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</si>
  <si>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</si>
  <si>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</si>
  <si>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</si>
  <si>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</si>
  <si>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</si>
  <si>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</si>
  <si>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</si>
  <si>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</si>
  <si>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</si>
  <si>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</si>
  <si>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</si>
  <si>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</si>
  <si>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</si>
  <si>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</si>
  <si>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</si>
  <si>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</si>
  <si>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</si>
  <si>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</si>
  <si>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</si>
  <si>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</si>
  <si>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</si>
  <si>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</si>
  <si>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</si>
  <si>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</si>
  <si>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</si>
  <si>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</si>
  <si>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</si>
  <si>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</si>
  <si>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</si>
  <si>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</si>
  <si>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</si>
  <si>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</si>
  <si>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</si>
  <si>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</si>
  <si>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</si>
  <si>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</si>
  <si>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</si>
  <si>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</si>
  <si>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</si>
  <si>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</si>
  <si>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</si>
  <si>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</si>
  <si>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</si>
  <si>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</si>
  <si>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</si>
  <si>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</si>
  <si>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</si>
  <si>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</si>
  <si>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</si>
  <si>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</si>
  <si>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</si>
  <si>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</si>
  <si>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</si>
  <si>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</si>
  <si>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</si>
  <si>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</si>
  <si>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</si>
  <si>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</si>
  <si>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</si>
  <si>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</si>
  <si>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</si>
  <si>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</si>
  <si>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</si>
  <si>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</si>
  <si>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</si>
  <si>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</si>
  <si>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</si>
  <si>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</si>
  <si>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</si>
  <si>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</si>
  <si>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</si>
  <si>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</si>
  <si>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</si>
  <si>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</si>
  <si>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</si>
  <si>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</si>
  <si>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</si>
  <si>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</si>
  <si>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</si>
  <si>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</si>
  <si>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</si>
  <si>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</si>
  <si>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</si>
  <si>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</si>
  <si>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</si>
  <si>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</si>
  <si>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</si>
  <si>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</si>
  <si>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</si>
  <si>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</si>
  <si>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</si>
  <si>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</si>
  <si>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</si>
  <si>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</si>
  <si>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</si>
  <si>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</si>
  <si>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</si>
  <si>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</si>
  <si>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</si>
  <si>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</si>
  <si>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</si>
  <si>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</si>
  <si>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</si>
  <si>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</si>
  <si>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</si>
  <si>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</si>
  <si>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</si>
  <si>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</si>
  <si>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</si>
  <si>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</si>
  <si>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</si>
  <si>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</si>
  <si>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</si>
  <si>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</si>
  <si>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</si>
  <si>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</si>
  <si>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</si>
  <si>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</si>
  <si>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</si>
  <si>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</si>
  <si>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</si>
  <si>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</si>
  <si>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</si>
  <si>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</si>
  <si>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</si>
  <si>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</si>
  <si>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</si>
  <si>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</si>
  <si>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</si>
  <si>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</si>
  <si>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</si>
  <si>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</si>
  <si>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</si>
  <si>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</si>
  <si>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</si>
  <si>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</si>
  <si>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</si>
  <si>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</si>
  <si>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</si>
  <si>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</si>
  <si>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</si>
  <si>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</si>
  <si>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</si>
  <si>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</si>
  <si>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</si>
  <si>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</si>
  <si>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</si>
  <si>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</si>
  <si>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</si>
  <si>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</si>
  <si>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</si>
  <si>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</si>
  <si>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</si>
  <si>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</si>
  <si>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</si>
  <si>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</si>
  <si>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</si>
  <si>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</si>
  <si>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</si>
  <si>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</si>
  <si>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</si>
  <si>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</si>
  <si>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</si>
  <si>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</si>
  <si>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</si>
  <si>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</si>
  <si>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</si>
  <si>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</si>
  <si>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</si>
  <si>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</si>
  <si>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</si>
  <si>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</si>
  <si>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</si>
  <si>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</si>
  <si>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</si>
  <si>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</si>
  <si>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</si>
  <si>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</si>
  <si>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</si>
  <si>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</si>
  <si>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</si>
  <si>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</si>
  <si>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</si>
  <si>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</si>
  <si>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</si>
  <si>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</si>
  <si>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</si>
  <si>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</si>
  <si>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</si>
  <si>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</si>
  <si>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</si>
  <si>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</si>
  <si>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</si>
  <si>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</si>
  <si>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</si>
  <si>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</si>
  <si>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</si>
  <si>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</si>
  <si>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</si>
  <si>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</si>
  <si>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</si>
  <si>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</si>
  <si>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</si>
  <si>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</si>
  <si>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</si>
  <si>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</si>
  <si>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</si>
  <si>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</si>
  <si>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</si>
  <si>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</si>
  <si>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</si>
  <si>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</si>
  <si>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</si>
  <si>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</si>
  <si>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</si>
  <si>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</si>
  <si>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</si>
  <si>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</si>
  <si>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</si>
  <si>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</si>
  <si>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</si>
  <si>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</si>
  <si>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</si>
  <si>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</si>
  <si>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</si>
  <si>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</si>
  <si>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</si>
  <si>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</si>
  <si>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</si>
  <si>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</si>
  <si>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</si>
  <si>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</si>
  <si>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</si>
  <si>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</si>
  <si>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</si>
  <si>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</si>
  <si>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</si>
  <si>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</si>
  <si>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</si>
  <si>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</si>
  <si>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</si>
  <si>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</si>
  <si>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</si>
  <si>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</si>
  <si>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</si>
  <si>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</si>
  <si>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</si>
  <si>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</si>
  <si>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</si>
  <si>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</si>
  <si>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</si>
  <si>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</si>
  <si>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</si>
  <si>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</si>
  <si>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</si>
  <si>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</si>
  <si>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</si>
  <si>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</si>
  <si>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</si>
  <si>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</si>
  <si>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</si>
  <si>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</si>
  <si>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</si>
  <si>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</si>
  <si>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</si>
  <si>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</si>
  <si>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</si>
  <si>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</si>
  <si>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</si>
  <si>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</si>
  <si>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</si>
  <si>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</si>
  <si>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</si>
  <si>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</si>
  <si>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</si>
  <si>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</si>
  <si>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</si>
  <si>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</si>
  <si>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</si>
  <si>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</si>
  <si>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</si>
  <si>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</si>
  <si>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</si>
  <si>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</si>
  <si>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</si>
  <si>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</si>
  <si>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</si>
  <si>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</si>
  <si>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</si>
  <si>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</si>
  <si>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</si>
  <si>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</si>
  <si>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</si>
  <si>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</si>
  <si>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</si>
  <si>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</si>
  <si>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</si>
  <si>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</si>
  <si>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</si>
  <si>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</si>
  <si>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</si>
  <si>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</si>
  <si>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</si>
  <si>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</si>
  <si>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</si>
  <si>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</si>
  <si>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</si>
  <si>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</si>
  <si>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</si>
  <si>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</si>
  <si>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</si>
  <si>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</si>
  <si>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</si>
  <si>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</si>
  <si>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</si>
  <si>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</si>
  <si>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</si>
  <si>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</si>
  <si>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</si>
  <si>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</si>
  <si>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</si>
  <si>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</si>
  <si>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</si>
  <si>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</si>
  <si>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</si>
  <si>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</si>
  <si>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</si>
  <si>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</si>
  <si>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</si>
  <si>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</si>
  <si>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</si>
  <si>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</si>
  <si>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</si>
  <si>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</si>
  <si>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</si>
  <si>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</si>
  <si>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</si>
  <si>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</si>
  <si>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</si>
  <si>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</si>
  <si>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</si>
  <si>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</si>
  <si>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</si>
  <si>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</si>
  <si>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</si>
  <si>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</si>
  <si>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</si>
  <si>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</si>
  <si>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</si>
  <si>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</si>
  <si>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</si>
  <si>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</si>
  <si>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</si>
  <si>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</si>
  <si>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</si>
  <si>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</si>
  <si>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</si>
  <si>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</si>
  <si>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</si>
  <si>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</si>
  <si>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</si>
  <si>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</si>
  <si>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</si>
  <si>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</si>
  <si>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</si>
  <si>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</si>
  <si>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</si>
  <si>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</si>
  <si>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</si>
  <si>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</si>
  <si>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</si>
  <si>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</si>
  <si>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</si>
  <si>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</si>
  <si>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</si>
  <si>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</si>
  <si>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</si>
  <si>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</si>
  <si>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</si>
  <si>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</si>
  <si>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</si>
  <si>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</si>
  <si>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</si>
  <si>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</si>
  <si>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</si>
  <si>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</si>
  <si>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</si>
  <si>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</si>
  <si>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</si>
  <si>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</si>
  <si>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</si>
  <si>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</si>
  <si>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</si>
  <si>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</si>
  <si>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</si>
  <si>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</si>
  <si>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</si>
  <si>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</si>
  <si>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</si>
  <si>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</si>
  <si>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</si>
  <si>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</si>
  <si>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</si>
  <si>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</si>
  <si>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</si>
  <si>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</si>
  <si>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</si>
  <si>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</si>
  <si>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</si>
  <si>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</si>
  <si>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</si>
  <si>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</si>
  <si>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</si>
  <si>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</si>
  <si>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</si>
  <si>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</si>
  <si>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</si>
  <si>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</si>
  <si>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</si>
  <si>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</si>
  <si>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</si>
  <si>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</si>
  <si>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</si>
  <si>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</si>
  <si>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</si>
  <si>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</si>
  <si>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</si>
  <si>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</si>
  <si>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</si>
  <si>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</si>
  <si>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</si>
  <si>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</si>
  <si>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</si>
  <si>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</si>
  <si>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</si>
  <si>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</si>
  <si>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</si>
  <si>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</si>
  <si>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</si>
  <si>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</si>
  <si>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</si>
  <si>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</si>
  <si>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</si>
  <si>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</si>
  <si>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</si>
  <si>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</si>
  <si>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</si>
  <si>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</si>
  <si>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</si>
  <si>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</si>
  <si>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</si>
  <si>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</si>
  <si>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</si>
  <si>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</si>
  <si>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</si>
  <si>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</si>
  <si>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</si>
  <si>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</si>
  <si>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</si>
  <si>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</si>
  <si>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</si>
  <si>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</si>
  <si>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</si>
  <si>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</si>
  <si>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</si>
  <si>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</si>
  <si>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</si>
  <si>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</si>
  <si>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</si>
  <si>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</si>
  <si>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</si>
  <si>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</si>
  <si>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</si>
  <si>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</si>
  <si>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</si>
  <si>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</si>
  <si>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</si>
  <si>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</si>
  <si>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</si>
  <si>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</si>
  <si>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</si>
  <si>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</si>
  <si>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</si>
  <si>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</si>
  <si>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</si>
  <si>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</si>
  <si>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</si>
  <si>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</si>
  <si>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</si>
  <si>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</si>
  <si>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</si>
  <si>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</si>
  <si>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</si>
  <si>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</si>
  <si>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</si>
  <si>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</si>
  <si>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</si>
  <si>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</si>
  <si>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</si>
  <si>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</si>
  <si>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</si>
  <si>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</si>
  <si>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</si>
  <si>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</si>
  <si>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</si>
  <si>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</si>
  <si>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</si>
  <si>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</si>
  <si>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</si>
  <si>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</si>
  <si>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</si>
  <si>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</si>
  <si>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</si>
  <si>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</si>
  <si>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</si>
  <si>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</si>
  <si>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</si>
  <si>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</si>
  <si>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</si>
  <si>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</si>
  <si>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</si>
  <si>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</si>
  <si>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</si>
  <si>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</si>
  <si>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</si>
  <si>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</si>
  <si>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</si>
  <si>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</si>
  <si>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</si>
  <si>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</si>
  <si>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</si>
  <si>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</si>
  <si>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</si>
  <si>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</si>
  <si>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</si>
  <si>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</si>
  <si>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</si>
  <si>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</si>
  <si>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</si>
  <si>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</si>
  <si>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</si>
  <si>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</si>
  <si>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</si>
  <si>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</si>
  <si>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</si>
  <si>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</si>
  <si>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</si>
  <si>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</si>
  <si>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</si>
  <si>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</si>
  <si>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</si>
  <si>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</si>
  <si>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</si>
  <si>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</si>
  <si>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</si>
  <si>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</si>
  <si>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</si>
  <si>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</si>
  <si>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</si>
  <si>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</si>
  <si>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</si>
  <si>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</si>
  <si>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</si>
  <si>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</si>
  <si>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</si>
  <si>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</si>
  <si>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</si>
  <si>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</si>
  <si>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</si>
  <si>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</si>
  <si>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</si>
  <si>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</si>
  <si>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</si>
  <si>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</si>
  <si>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</si>
  <si>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</si>
  <si>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</si>
  <si>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</si>
  <si>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</si>
  <si>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</si>
  <si>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</si>
  <si>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</si>
  <si>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</si>
  <si>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</si>
  <si>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</si>
  <si>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</si>
  <si>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</si>
  <si>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</si>
  <si>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</si>
  <si>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</si>
  <si>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</si>
  <si>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</si>
  <si>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</si>
  <si>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</si>
  <si>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</si>
  <si>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</si>
  <si>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</si>
  <si>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</si>
  <si>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</si>
  <si>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</si>
  <si>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</si>
  <si>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</si>
  <si>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</si>
  <si>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</si>
  <si>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</si>
  <si>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</si>
  <si>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</si>
  <si>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</si>
  <si>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</si>
  <si>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</si>
  <si>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</si>
  <si>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</si>
  <si>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</si>
  <si>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</si>
  <si>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</si>
  <si>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</si>
  <si>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</si>
  <si>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</si>
  <si>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</si>
  <si>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</si>
  <si>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</si>
  <si>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</si>
  <si>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</si>
  <si>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</si>
  <si>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</si>
  <si>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</si>
  <si>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</si>
  <si>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</si>
  <si>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</si>
  <si>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</si>
  <si>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</si>
  <si>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</si>
  <si>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</si>
  <si>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</si>
  <si>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</si>
  <si>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</si>
  <si>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</si>
  <si>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</si>
  <si>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</si>
  <si>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</si>
  <si>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</si>
  <si>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</si>
  <si>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</si>
  <si>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</si>
  <si>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</si>
  <si>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</si>
  <si>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</si>
  <si>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</si>
  <si>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</si>
  <si>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</si>
  <si>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</si>
  <si>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</si>
  <si>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</si>
  <si>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</si>
  <si>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</si>
  <si>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</si>
  <si>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</si>
  <si>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</si>
  <si>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</si>
  <si>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</si>
  <si>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</si>
  <si>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</si>
  <si>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</si>
  <si>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</si>
  <si>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</si>
  <si>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</si>
  <si>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</si>
  <si>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</si>
  <si>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</si>
  <si>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</si>
  <si>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</si>
  <si>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</si>
  <si>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</si>
  <si>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</si>
  <si>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</si>
  <si>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</si>
  <si>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</si>
  <si>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</si>
  <si>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</si>
  <si>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</si>
  <si>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</si>
  <si>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</si>
  <si>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</si>
  <si>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</si>
  <si>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</si>
  <si>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</si>
  <si>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</si>
  <si>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</si>
  <si>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</si>
  <si>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</si>
  <si>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</si>
  <si>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</si>
  <si>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</si>
  <si>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</si>
  <si>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</si>
  <si>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</si>
  <si>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</si>
  <si>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</si>
  <si>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</si>
  <si>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</si>
  <si>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</si>
  <si>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</si>
  <si>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</si>
  <si>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</si>
  <si>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</si>
  <si>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</si>
  <si>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</si>
  <si>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</si>
  <si>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</si>
  <si>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</si>
  <si>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</si>
  <si>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</si>
  <si>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</si>
  <si>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</si>
  <si>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</si>
  <si>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</si>
  <si>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</si>
  <si>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</si>
  <si>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</si>
  <si>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</si>
  <si>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</si>
  <si>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</si>
  <si>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</si>
  <si>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</si>
  <si>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</si>
  <si>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</si>
  <si>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</si>
  <si>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</si>
  <si>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</si>
  <si>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</si>
  <si>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</si>
  <si>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</si>
  <si>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</si>
  <si>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</si>
  <si>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</si>
  <si>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</si>
  <si>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</si>
  <si>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</si>
  <si>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</si>
  <si>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</si>
  <si>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</si>
  <si>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</si>
  <si>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</si>
  <si>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</si>
  <si>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</si>
  <si>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</si>
  <si>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</si>
  <si>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</si>
  <si>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</si>
  <si>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</si>
  <si>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</si>
  <si>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</si>
  <si>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</si>
  <si>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</si>
  <si>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</si>
  <si>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</si>
  <si>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</si>
  <si>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</si>
  <si>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</si>
  <si>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</si>
  <si>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</si>
  <si>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</si>
  <si>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</si>
  <si>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</si>
  <si>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</si>
  <si>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</si>
  <si>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</si>
  <si>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</si>
  <si>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</si>
  <si>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</si>
  <si>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</si>
  <si>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</si>
  <si>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</si>
  <si>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</si>
  <si>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</si>
  <si>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</si>
  <si>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</si>
  <si>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</si>
  <si>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</si>
  <si>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</si>
  <si>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</si>
  <si>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</si>
  <si>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</si>
  <si>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</si>
  <si>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</si>
  <si>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</si>
  <si>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</si>
  <si>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</si>
  <si>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</si>
  <si>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</si>
  <si>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</si>
  <si>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</si>
  <si>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</si>
  <si>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</si>
  <si>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</si>
  <si>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</si>
  <si>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</si>
  <si>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</si>
  <si>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</si>
  <si>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</si>
  <si>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</si>
  <si>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</si>
  <si>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</si>
  <si>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</si>
  <si>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</si>
  <si>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</si>
  <si>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</si>
  <si>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</si>
  <si>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</si>
  <si>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</si>
  <si>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</si>
  <si>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</si>
  <si>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</si>
  <si>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</si>
  <si>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</si>
  <si>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</si>
  <si>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</si>
  <si>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</si>
  <si>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</si>
  <si>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</si>
  <si>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</si>
  <si>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</si>
  <si>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</si>
  <si>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</si>
  <si>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</si>
  <si>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</si>
  <si>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</si>
  <si>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</si>
  <si>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</si>
  <si>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</si>
  <si>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</si>
  <si>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</si>
  <si>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</si>
  <si>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</si>
  <si>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</si>
  <si>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</si>
  <si>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</si>
  <si>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</si>
  <si>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</si>
  <si>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</si>
  <si>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</si>
  <si>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</si>
  <si>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</si>
  <si>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</si>
  <si>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</si>
  <si>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</si>
  <si>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</si>
  <si>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</si>
  <si>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</si>
  <si>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</si>
  <si>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</si>
  <si>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</si>
  <si>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</si>
  <si>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</si>
  <si>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</si>
  <si>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</si>
  <si>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</si>
  <si>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</si>
  <si>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</si>
  <si>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</si>
  <si>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</si>
  <si>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</si>
  <si>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</si>
  <si>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</si>
  <si>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</si>
  <si>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</si>
  <si>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</si>
  <si>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</si>
  <si>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</si>
  <si>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</si>
  <si>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</si>
  <si>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</si>
  <si>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</si>
  <si>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</si>
  <si>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</si>
  <si>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</si>
  <si>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</si>
  <si>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</si>
  <si>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</si>
  <si>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</si>
  <si>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</si>
  <si>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</si>
  <si>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</si>
  <si>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</si>
  <si>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</si>
  <si>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</si>
  <si>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</si>
  <si>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</si>
  <si>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</si>
  <si>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</si>
  <si>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</si>
  <si>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</si>
  <si>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</si>
  <si>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</si>
  <si>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</si>
  <si>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</si>
  <si>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</si>
  <si>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</si>
  <si>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</si>
  <si>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</si>
  <si>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</si>
  <si>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</si>
  <si>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</si>
  <si>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</si>
  <si>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</si>
  <si>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</si>
  <si>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</si>
  <si>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</si>
  <si>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</si>
  <si>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</si>
  <si>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</si>
  <si>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</si>
  <si>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</si>
  <si>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</si>
  <si>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</si>
  <si>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</si>
  <si>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</si>
  <si>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</si>
  <si>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</si>
  <si>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</si>
  <si>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</si>
  <si>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</si>
  <si>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</si>
  <si>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</si>
  <si>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</si>
  <si>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</si>
  <si>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</si>
  <si>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</si>
  <si>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</si>
  <si>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</si>
  <si>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</si>
  <si>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</si>
  <si>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</si>
  <si>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</si>
  <si>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</si>
  <si>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</si>
  <si>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</si>
  <si>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</si>
  <si>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</si>
  <si>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</si>
  <si>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</si>
  <si>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</si>
  <si>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</si>
  <si>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</si>
  <si>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</si>
  <si>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</si>
  <si>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</si>
  <si>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</si>
  <si>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</si>
  <si>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</si>
  <si>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</si>
  <si>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</si>
  <si>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</si>
  <si>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</si>
  <si>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</si>
  <si>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</si>
  <si>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</si>
  <si>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</si>
  <si>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</si>
  <si>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</si>
  <si>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</si>
  <si>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</si>
  <si>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</si>
  <si>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</si>
  <si>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</si>
  <si>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</si>
  <si>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</si>
  <si>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</si>
  <si>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</si>
  <si>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</si>
  <si>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</si>
  <si>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</si>
  <si>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</si>
  <si>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</si>
  <si>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</si>
  <si>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</si>
  <si>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</si>
  <si>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</si>
  <si>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</si>
  <si>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</si>
  <si>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</si>
  <si>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</si>
  <si>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</si>
  <si>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</si>
  <si>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</si>
  <si>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</si>
  <si>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</si>
  <si>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</si>
  <si>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</si>
  <si>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</si>
  <si>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</si>
  <si>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</si>
  <si>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</si>
  <si>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</si>
  <si>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</si>
  <si>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</si>
  <si>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</si>
  <si>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</si>
  <si>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</si>
  <si>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</si>
  <si>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</si>
  <si>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</si>
  <si>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</si>
  <si>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</si>
  <si>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</si>
  <si>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</si>
  <si>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</si>
  <si>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</si>
  <si>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</si>
  <si>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</si>
  <si>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</si>
  <si>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</si>
  <si>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</si>
  <si>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</si>
  <si>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</si>
  <si>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</si>
  <si>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</si>
  <si>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</si>
  <si>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</si>
  <si>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</si>
  <si>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</si>
  <si>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</si>
  <si>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</si>
  <si>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</si>
  <si>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</si>
  <si>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</si>
  <si>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</si>
  <si>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</si>
  <si>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</si>
  <si>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</si>
  <si>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</si>
  <si>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</si>
  <si>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</si>
  <si>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</si>
  <si>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</si>
  <si>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</si>
  <si>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</si>
  <si>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</si>
  <si>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</si>
  <si>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</si>
  <si>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</si>
  <si>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</si>
  <si>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</si>
  <si>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</si>
  <si>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</si>
  <si>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</si>
  <si>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</si>
  <si>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</si>
  <si>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</si>
  <si>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</si>
  <si>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</si>
  <si>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</si>
  <si>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</si>
  <si>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</si>
  <si>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</si>
  <si>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</si>
  <si>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</si>
  <si>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</si>
  <si>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</si>
  <si>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</si>
  <si>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</si>
  <si>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</si>
  <si>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</si>
  <si>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</si>
  <si>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</si>
  <si>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</si>
  <si>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</si>
  <si>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</si>
  <si>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</si>
  <si>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</si>
  <si>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</si>
  <si>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</si>
  <si>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</si>
  <si>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</si>
  <si>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</si>
  <si>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</si>
  <si>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</si>
  <si>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</si>
  <si>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</si>
  <si>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</si>
  <si>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</si>
  <si>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</si>
  <si>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</si>
  <si>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</si>
  <si>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</si>
  <si>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</si>
  <si>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</si>
  <si>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</si>
  <si>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</si>
  <si>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</si>
  <si>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</si>
  <si>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</si>
  <si>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</si>
  <si>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</si>
  <si>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</si>
  <si>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</si>
  <si>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</si>
  <si>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</si>
  <si>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</si>
  <si>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</si>
  <si>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</si>
  <si>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</si>
  <si>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</si>
  <si>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</si>
  <si>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</si>
  <si>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</si>
  <si>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</si>
  <si>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</si>
  <si>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</si>
  <si>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</si>
  <si>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</si>
  <si>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</si>
  <si>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</si>
  <si>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</si>
  <si>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</si>
  <si>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</si>
  <si>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</si>
  <si>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</si>
  <si>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</si>
  <si>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</si>
  <si>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</si>
  <si>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</si>
  <si>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</si>
  <si>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</si>
  <si>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</si>
  <si>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</si>
  <si>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</si>
  <si>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</si>
  <si>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</si>
  <si>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</si>
  <si>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</si>
  <si>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</si>
  <si>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</si>
  <si>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</si>
  <si>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</si>
  <si>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</si>
  <si>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</si>
  <si>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</si>
  <si>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</si>
  <si>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</si>
  <si>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</si>
  <si>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</si>
  <si>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</si>
  <si>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</si>
  <si>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</si>
  <si>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</si>
  <si>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</si>
  <si>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</si>
  <si>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</si>
  <si>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</si>
  <si>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</si>
  <si>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</si>
  <si>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</si>
  <si>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</si>
  <si>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</si>
  <si>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</si>
  <si>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</si>
  <si>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</si>
  <si>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</si>
  <si>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</si>
  <si>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</si>
  <si>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</si>
  <si>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</si>
  <si>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</si>
  <si>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</si>
  <si>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</si>
  <si>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</si>
  <si>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</si>
  <si>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</si>
  <si>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</si>
  <si>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</si>
  <si>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</si>
  <si>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</si>
  <si>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</si>
  <si>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</si>
  <si>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</si>
  <si>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</si>
  <si>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</si>
  <si>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</si>
  <si>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</si>
  <si>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</si>
  <si>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</si>
  <si>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</si>
  <si>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</si>
  <si>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</si>
  <si>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</si>
  <si>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</si>
  <si>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</si>
  <si>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</si>
  <si>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</si>
  <si>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</si>
  <si>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</si>
  <si>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</si>
  <si>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</si>
  <si>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</si>
  <si>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</si>
  <si>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</si>
  <si>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</si>
  <si>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</si>
  <si>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</si>
  <si>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</si>
  <si>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</si>
  <si>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</si>
  <si>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</si>
  <si>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</si>
  <si>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</si>
  <si>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</si>
  <si>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</si>
  <si>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</si>
  <si>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</si>
  <si>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</si>
  <si>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</si>
  <si>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</si>
  <si>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</si>
  <si>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</si>
  <si>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</si>
  <si>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</si>
  <si>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</si>
  <si>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</si>
  <si>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</si>
  <si>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</si>
  <si>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</si>
  <si>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</si>
  <si>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</si>
  <si>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</si>
  <si>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</si>
  <si>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</si>
  <si>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</si>
  <si>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</si>
  <si>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</si>
  <si>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</si>
  <si>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</si>
  <si>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</si>
  <si>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</si>
  <si>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</si>
  <si>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</si>
  <si>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</si>
  <si>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</si>
  <si>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</si>
  <si>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</si>
  <si>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</si>
  <si>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</si>
  <si>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</si>
  <si>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</si>
  <si>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</si>
  <si>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</si>
  <si>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</si>
  <si>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</si>
  <si>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</si>
  <si>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</si>
  <si>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</si>
  <si>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</si>
  <si>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</si>
  <si>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</si>
  <si>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</si>
  <si>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</si>
  <si>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</si>
  <si>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</si>
  <si>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</si>
  <si>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</si>
  <si>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</si>
  <si>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</si>
  <si>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</si>
  <si>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</si>
  <si>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</si>
  <si>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</si>
  <si>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</si>
  <si>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</si>
  <si>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</si>
  <si>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</si>
  <si>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</si>
  <si>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</si>
  <si>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</si>
  <si>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</si>
  <si>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</si>
  <si>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</si>
  <si>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</si>
  <si>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</si>
  <si>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</si>
  <si>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</si>
  <si>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</si>
  <si>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</si>
  <si>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</si>
  <si>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</si>
  <si>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</si>
  <si>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</si>
  <si>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</si>
  <si>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</si>
  <si>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</si>
  <si>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</si>
  <si>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</si>
  <si>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</si>
  <si>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</si>
  <si>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</si>
  <si>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</si>
  <si>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</si>
  <si>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</si>
  <si>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</si>
  <si>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</si>
  <si>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</si>
  <si>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</si>
  <si>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</si>
  <si>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</si>
  <si>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</si>
  <si>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</si>
  <si>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</si>
  <si>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</si>
  <si>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</si>
  <si>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</si>
  <si>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</si>
  <si>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</si>
  <si>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</si>
  <si>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</si>
  <si>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</si>
  <si>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</si>
  <si>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</si>
  <si>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</si>
  <si>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</si>
  <si>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</si>
  <si>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</si>
  <si>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</si>
  <si>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</si>
  <si>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</si>
  <si>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</si>
  <si>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</si>
  <si>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</si>
  <si>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</si>
  <si>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</si>
  <si>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</si>
  <si>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</si>
  <si>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</si>
  <si>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</si>
  <si>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</si>
  <si>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</si>
  <si>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</si>
  <si>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</si>
  <si>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</si>
  <si>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</si>
  <si>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</si>
  <si>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</si>
  <si>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</si>
  <si>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</si>
  <si>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</si>
  <si>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</si>
  <si>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</si>
  <si>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</si>
  <si>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</si>
  <si>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</si>
  <si>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</si>
  <si>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</si>
  <si>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</si>
  <si>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</si>
  <si>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</si>
  <si>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</si>
  <si>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</si>
  <si>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</si>
  <si>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</si>
  <si>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</si>
  <si>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</si>
  <si>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</si>
  <si>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</si>
  <si>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</si>
  <si>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</si>
  <si>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</si>
  <si>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</si>
  <si>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</si>
  <si>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</si>
  <si>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</si>
  <si>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</si>
  <si>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</si>
  <si>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</si>
  <si>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</si>
  <si>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</si>
  <si>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</si>
  <si>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</si>
  <si>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</si>
  <si>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</si>
  <si>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</si>
  <si>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</si>
  <si>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</si>
  <si>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</si>
  <si>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</si>
  <si>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</si>
  <si>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</si>
  <si>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</si>
  <si>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</si>
  <si>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</si>
  <si>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</si>
  <si>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</si>
  <si>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</si>
  <si>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</si>
  <si>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</si>
  <si>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</si>
  <si>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</si>
  <si>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</si>
  <si>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</si>
  <si>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</si>
  <si>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</si>
  <si>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</si>
  <si>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</si>
  <si>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</si>
  <si>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</si>
  <si>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</si>
  <si>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</si>
  <si>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</si>
  <si>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</si>
  <si>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</si>
  <si>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</si>
  <si>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</si>
  <si>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</si>
  <si>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</si>
  <si>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</si>
  <si>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</si>
  <si>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</si>
  <si>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</si>
  <si>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</si>
  <si>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</si>
  <si>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</si>
  <si>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</si>
  <si>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</si>
  <si>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</si>
  <si>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</si>
  <si>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</si>
  <si>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</si>
  <si>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</si>
  <si>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</si>
  <si>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</si>
  <si>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</si>
  <si>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</si>
  <si>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</si>
  <si>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</si>
  <si>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</si>
  <si>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</si>
  <si>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</si>
  <si>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</si>
  <si>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</si>
  <si>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</si>
  <si>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</si>
  <si>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</si>
  <si>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</si>
  <si>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</si>
  <si>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</si>
  <si>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</si>
  <si>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</si>
  <si>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</si>
  <si>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</si>
  <si>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</si>
  <si>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</si>
  <si>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</si>
  <si>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</si>
  <si>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</si>
  <si>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</si>
  <si>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</si>
  <si>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</si>
  <si>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</si>
  <si>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</si>
  <si>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</si>
  <si>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</si>
  <si>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</si>
  <si>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</si>
  <si>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</si>
  <si>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</si>
  <si>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</si>
  <si>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</si>
  <si>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</si>
  <si>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</si>
  <si>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</si>
  <si>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</si>
  <si>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</si>
  <si>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</si>
  <si>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</si>
  <si>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</si>
  <si>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</si>
  <si>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</si>
  <si>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</si>
  <si>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</si>
  <si>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</si>
  <si>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</si>
  <si>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</si>
  <si>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</si>
  <si>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</si>
  <si>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</si>
  <si>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</si>
  <si>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</si>
  <si>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</si>
  <si>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</si>
  <si>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</si>
  <si>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</si>
  <si>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</si>
  <si>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</si>
  <si>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</si>
  <si>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</si>
  <si>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</si>
  <si>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</si>
  <si>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</si>
  <si>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</si>
  <si>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</si>
  <si>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</si>
  <si>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</si>
  <si>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</si>
  <si>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</si>
  <si>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</si>
  <si>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</si>
  <si>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</si>
  <si>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</si>
  <si>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</si>
  <si>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</si>
  <si>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</si>
  <si>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</si>
  <si>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</si>
  <si>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</si>
  <si>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</si>
  <si>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</si>
  <si>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</si>
  <si>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</si>
  <si>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</si>
  <si>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</si>
  <si>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</si>
  <si>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</si>
  <si>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</si>
  <si>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</si>
  <si>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</si>
  <si>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</si>
  <si>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</si>
  <si>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</si>
  <si>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</si>
  <si>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</si>
  <si>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</si>
  <si>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</si>
  <si>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</si>
  <si>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</si>
  <si>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</si>
  <si>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</si>
  <si>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</si>
  <si>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</si>
  <si>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</si>
  <si>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</si>
  <si>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</si>
  <si>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</si>
  <si>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</si>
  <si>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</si>
  <si>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</si>
  <si>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</si>
  <si>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</si>
  <si>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</si>
  <si>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</si>
  <si>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</si>
  <si>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</si>
  <si>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</si>
  <si>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</si>
  <si>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</si>
  <si>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</si>
  <si>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</si>
  <si>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</si>
  <si>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</si>
  <si>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</si>
  <si>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</si>
  <si>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</si>
  <si>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</si>
  <si>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</si>
  <si>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</si>
  <si>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</si>
  <si>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</si>
  <si>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</si>
  <si>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</si>
  <si>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</si>
  <si>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</si>
  <si>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</si>
  <si>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</si>
  <si>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</si>
  <si>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</si>
  <si>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</si>
  <si>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</si>
  <si>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</si>
  <si>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</si>
  <si>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</si>
  <si>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</si>
  <si>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</si>
  <si>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</si>
  <si>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</si>
  <si>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</si>
  <si>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</si>
  <si>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</si>
  <si>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</si>
  <si>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</si>
  <si>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</si>
  <si>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</si>
  <si>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</si>
  <si>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</si>
  <si>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</si>
  <si>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</si>
  <si>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</si>
  <si>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</si>
  <si>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</si>
  <si>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</si>
  <si>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</si>
  <si>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</si>
  <si>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</si>
  <si>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</si>
  <si>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</si>
  <si>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</si>
  <si>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</si>
  <si>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</si>
  <si>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</si>
  <si>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</si>
  <si>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</si>
  <si>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</si>
  <si>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</si>
  <si>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</si>
  <si>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</si>
  <si>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</si>
  <si>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</si>
  <si>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</si>
  <si>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</si>
  <si>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</si>
  <si>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</si>
  <si>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</si>
  <si>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</si>
  <si>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</si>
  <si>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</si>
  <si>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</si>
  <si>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</si>
  <si>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</si>
  <si>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</si>
  <si>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</si>
  <si>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</si>
  <si>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</si>
  <si>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</si>
  <si>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</si>
  <si>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</si>
  <si>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</si>
  <si>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</si>
  <si>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</si>
  <si>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</si>
  <si>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</si>
  <si>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</si>
  <si>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</si>
  <si>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</si>
  <si>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</si>
  <si>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</si>
  <si>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</si>
  <si>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</si>
  <si>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</si>
  <si>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</si>
  <si>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</si>
  <si>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</si>
  <si>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</si>
  <si>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</si>
  <si>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</si>
  <si>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</si>
  <si>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</si>
  <si>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</si>
  <si>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</si>
  <si>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</si>
  <si>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</si>
  <si>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</si>
  <si>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</si>
  <si>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</si>
  <si>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</si>
  <si>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</si>
  <si>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</si>
  <si>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</si>
  <si>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</si>
  <si>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</si>
  <si>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</si>
  <si>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</si>
  <si>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</si>
  <si>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</si>
  <si>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</si>
  <si>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</si>
  <si>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</si>
  <si>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</si>
  <si>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</si>
  <si>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</si>
  <si>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</si>
  <si>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</si>
  <si>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</si>
  <si>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</si>
  <si>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</si>
  <si>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</si>
  <si>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</si>
  <si>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</si>
  <si>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</si>
  <si>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</si>
  <si>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</si>
  <si>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</si>
  <si>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</si>
  <si>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</si>
  <si>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</si>
  <si>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</si>
  <si>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</si>
  <si>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</si>
  <si>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</si>
  <si>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</si>
  <si>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</si>
  <si>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</si>
  <si>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</si>
  <si>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</si>
  <si>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</si>
  <si>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</si>
  <si>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</si>
  <si>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</si>
  <si>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</si>
  <si>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</si>
  <si>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</si>
  <si>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</si>
  <si>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</si>
  <si>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</si>
  <si>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</si>
  <si>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</si>
  <si>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</si>
  <si>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</si>
  <si>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</si>
  <si>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</si>
  <si>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</si>
  <si>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</si>
  <si>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</si>
  <si>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</si>
  <si>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</si>
  <si>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</si>
  <si>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</si>
  <si>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</si>
  <si>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</si>
  <si>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</si>
  <si>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</si>
  <si>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</si>
  <si>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</si>
  <si>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</si>
  <si>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</si>
  <si>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</si>
  <si>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</si>
  <si>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</si>
  <si>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</si>
  <si>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</si>
  <si>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</si>
  <si>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</si>
  <si>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</si>
  <si>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</si>
  <si>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</si>
  <si>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</si>
  <si>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</si>
  <si>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</si>
  <si>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</si>
  <si>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</si>
  <si>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</si>
  <si>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</si>
  <si>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</si>
  <si>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</si>
  <si>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</si>
  <si>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</si>
  <si>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</si>
  <si>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</si>
  <si>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</si>
  <si>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</si>
  <si>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</si>
  <si>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</si>
  <si>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</si>
  <si>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</si>
  <si>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</si>
  <si>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</si>
  <si>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</si>
  <si>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</si>
  <si>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</si>
  <si>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</si>
  <si>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</si>
  <si>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</si>
  <si>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</si>
  <si>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</si>
  <si>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</si>
  <si>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</si>
  <si>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</si>
  <si>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</si>
  <si>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</si>
  <si>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</si>
  <si>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</si>
  <si>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</si>
  <si>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</si>
  <si>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</si>
  <si>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</si>
  <si>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</si>
  <si>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</si>
  <si>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</si>
  <si>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</si>
  <si>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</si>
  <si>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</si>
  <si>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</si>
  <si>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</si>
  <si>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</si>
  <si>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</si>
  <si>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</si>
  <si>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</si>
  <si>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</si>
  <si>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</si>
  <si>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</si>
  <si>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</si>
  <si>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</si>
  <si>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</si>
  <si>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</si>
  <si>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</si>
  <si>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</si>
  <si>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</si>
  <si>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</si>
  <si>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</si>
  <si>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</si>
  <si>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</si>
  <si>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</si>
  <si>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</si>
  <si>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</si>
  <si>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</si>
  <si>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</si>
  <si>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</si>
  <si>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</si>
  <si>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</si>
  <si>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</si>
  <si>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</si>
  <si>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</si>
  <si>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</si>
  <si>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</si>
  <si>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</si>
  <si>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</si>
  <si>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</si>
  <si>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</si>
  <si>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</si>
  <si>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</si>
  <si>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</si>
  <si>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</si>
  <si>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</si>
  <si>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</si>
  <si>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</si>
  <si>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</si>
  <si>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</si>
  <si>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</si>
  <si>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</si>
  <si>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</si>
  <si>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</si>
  <si>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</si>
  <si>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</si>
  <si>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</si>
  <si>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</si>
  <si>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</si>
  <si>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</si>
  <si>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</si>
  <si>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</si>
  <si>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</si>
  <si>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</si>
  <si>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</si>
  <si>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</si>
  <si>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</si>
  <si>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</si>
  <si>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</si>
  <si>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</si>
  <si>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</si>
  <si>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</si>
  <si>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</si>
  <si>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</si>
  <si>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</si>
  <si>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</si>
  <si>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</si>
  <si>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</si>
  <si>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</si>
  <si>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</si>
  <si>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</si>
  <si>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</si>
  <si>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</si>
  <si>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</si>
  <si>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</si>
  <si>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</si>
  <si>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</si>
  <si>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</si>
  <si>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</si>
  <si>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</si>
  <si>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</si>
  <si>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</si>
  <si>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</si>
  <si>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</si>
  <si>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</si>
  <si>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</si>
  <si>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</si>
  <si>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</si>
  <si>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</si>
  <si>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</si>
  <si>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</si>
  <si>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</si>
  <si>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</si>
  <si>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</si>
  <si>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</si>
  <si>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</si>
  <si>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</si>
  <si>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</si>
  <si>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</si>
  <si>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</si>
  <si>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</si>
  <si>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</si>
  <si>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</si>
  <si>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</si>
  <si>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</si>
  <si>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</si>
  <si>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</si>
  <si>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</si>
  <si>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</si>
  <si>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</si>
  <si>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</si>
  <si>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</si>
  <si>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</si>
  <si>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</si>
  <si>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</si>
  <si>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</si>
  <si>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</si>
  <si>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</si>
  <si>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</si>
  <si>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</si>
  <si>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</si>
  <si>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</si>
  <si>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</si>
  <si>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</si>
  <si>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</si>
  <si>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</si>
  <si>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</si>
  <si>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</si>
  <si>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</si>
  <si>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</si>
  <si>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</si>
  <si>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</si>
  <si>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</si>
  <si>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</si>
  <si>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</si>
  <si>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</si>
  <si>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</si>
  <si>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</si>
  <si>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</si>
  <si>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</si>
  <si>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</si>
  <si>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</si>
  <si>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</si>
  <si>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</si>
  <si>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</si>
  <si>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</si>
  <si>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</si>
  <si>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</si>
  <si>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</si>
  <si>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</si>
  <si>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</si>
  <si>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</si>
  <si>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</si>
  <si>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</si>
  <si>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</si>
  <si>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</si>
  <si>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</si>
  <si>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</si>
  <si>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</si>
  <si>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</si>
  <si>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</si>
  <si>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</si>
  <si>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</si>
  <si>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</si>
  <si>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</si>
  <si>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</si>
  <si>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</si>
  <si>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</si>
  <si>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</si>
  <si>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</si>
  <si>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</si>
  <si>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</si>
  <si>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</si>
  <si>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</si>
  <si>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</si>
  <si>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</si>
  <si>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</si>
  <si>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</si>
  <si>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</si>
  <si>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</si>
  <si>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</si>
  <si>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</si>
  <si>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</si>
  <si>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</si>
  <si>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</si>
  <si>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</si>
  <si>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</si>
  <si>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</si>
  <si>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</si>
  <si>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</si>
  <si>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</si>
  <si>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</si>
  <si>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</si>
  <si>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</si>
  <si>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</si>
  <si>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</si>
  <si>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</si>
  <si>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</si>
  <si>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</si>
  <si>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</si>
  <si>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</si>
  <si>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</si>
  <si>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</si>
  <si>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</si>
  <si>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</si>
  <si>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</si>
  <si>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</si>
  <si>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</si>
  <si>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</si>
  <si>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</si>
  <si>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</si>
  <si>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</si>
  <si>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</si>
  <si>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</si>
  <si>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</si>
  <si>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</si>
  <si>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</si>
  <si>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</si>
  <si>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</si>
  <si>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</si>
  <si>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</si>
  <si>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</si>
  <si>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</si>
  <si>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</si>
  <si>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</si>
  <si>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</si>
  <si>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</si>
  <si>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</si>
  <si>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</si>
  <si>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</si>
  <si>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</si>
  <si>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</si>
  <si>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</si>
  <si>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</si>
  <si>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</si>
  <si>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</si>
  <si>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</si>
  <si>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</si>
  <si>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</si>
  <si>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</si>
  <si>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</si>
  <si>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</si>
  <si>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</si>
  <si>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</si>
  <si>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</si>
  <si>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</si>
  <si>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</si>
  <si>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</si>
  <si>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</si>
  <si>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</si>
  <si>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</si>
  <si>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</si>
  <si>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</si>
  <si>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</si>
  <si>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</si>
  <si>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</si>
  <si>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</si>
  <si>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</si>
  <si>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</si>
  <si>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</si>
  <si>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</si>
  <si>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</si>
  <si>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</si>
  <si>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</si>
  <si>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</si>
  <si>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</si>
  <si>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</si>
  <si>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</si>
  <si>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</si>
  <si>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</si>
  <si>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</si>
  <si>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</si>
  <si>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</si>
  <si>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</si>
  <si>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</si>
  <si>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</si>
  <si>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</si>
  <si>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</si>
  <si>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</si>
  <si>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</si>
  <si>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</si>
  <si>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</si>
  <si>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</si>
  <si>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</si>
  <si>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</si>
  <si>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</si>
  <si>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</si>
  <si>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</si>
  <si>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</si>
  <si>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</si>
  <si>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</si>
  <si>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</si>
  <si>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</si>
  <si>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</si>
  <si>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</si>
  <si>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</si>
  <si>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</si>
  <si>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</si>
  <si>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</si>
  <si>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</si>
  <si>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</si>
  <si>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</si>
  <si>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</si>
  <si>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</si>
  <si>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</si>
  <si>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</si>
  <si>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</si>
  <si>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</si>
  <si>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</si>
  <si>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</si>
  <si>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</si>
  <si>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</si>
  <si>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</si>
  <si>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</si>
  <si>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</si>
  <si>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</si>
  <si>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</si>
  <si>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</si>
  <si>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</si>
  <si>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</si>
  <si>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</si>
  <si>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</si>
  <si>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</si>
  <si>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</si>
  <si>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</si>
  <si>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</si>
  <si>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</si>
  <si>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</si>
  <si>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</si>
  <si>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</si>
  <si>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</si>
  <si>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</si>
  <si>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</si>
  <si>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</si>
  <si>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</si>
  <si>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</si>
  <si>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</si>
  <si>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</si>
  <si>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</si>
  <si>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</si>
  <si>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</si>
  <si>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</si>
  <si>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</si>
  <si>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</si>
  <si>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</si>
  <si>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</si>
  <si>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</si>
  <si>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</si>
  <si>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</si>
  <si>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</si>
  <si>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</si>
  <si>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</si>
  <si>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</si>
  <si>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</si>
  <si>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</si>
  <si>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</si>
  <si>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</si>
  <si>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</si>
  <si>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</si>
  <si>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</si>
  <si>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</si>
  <si>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</si>
  <si>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</si>
  <si>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</si>
  <si>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</si>
  <si>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</si>
  <si>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</si>
  <si>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</si>
  <si>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</si>
  <si>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</si>
  <si>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</si>
  <si>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</si>
  <si>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</si>
  <si>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</si>
  <si>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</si>
  <si>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</si>
  <si>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</si>
  <si>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</si>
  <si>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</si>
  <si>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</si>
  <si>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</si>
  <si>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</si>
  <si>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</si>
  <si>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</si>
  <si>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</si>
  <si>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</si>
  <si>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</si>
  <si>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</si>
  <si>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</si>
  <si>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</si>
  <si>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</si>
  <si>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</si>
  <si>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</si>
  <si>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</si>
  <si>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</si>
  <si>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</si>
  <si>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</si>
  <si>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</si>
  <si>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</si>
  <si>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</si>
  <si>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</si>
  <si>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</si>
  <si>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</si>
  <si>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</si>
  <si>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</si>
  <si>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</si>
  <si>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</si>
  <si>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</si>
  <si>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</si>
  <si>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</si>
  <si>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</si>
  <si>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</si>
  <si>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</si>
  <si>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</si>
  <si>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</si>
  <si>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</si>
  <si>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</si>
  <si>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</si>
  <si>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</si>
  <si>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</si>
  <si>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</si>
  <si>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</si>
  <si>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</si>
  <si>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</si>
  <si>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</si>
  <si>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</si>
  <si>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</si>
  <si>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</si>
  <si>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</si>
  <si>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</si>
  <si>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</si>
  <si>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</si>
  <si>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</si>
  <si>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</si>
  <si>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</si>
  <si>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</si>
  <si>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</si>
  <si>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</si>
  <si>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</si>
  <si>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</si>
  <si>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</si>
  <si>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</si>
  <si>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</si>
  <si>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</si>
  <si>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</si>
  <si>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</si>
  <si>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</si>
  <si>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</si>
  <si>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</si>
  <si>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</si>
  <si>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</si>
  <si>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</si>
  <si>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</si>
  <si>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</si>
  <si>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</si>
  <si>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</si>
  <si>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</si>
  <si>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</si>
  <si>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</si>
  <si>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</si>
  <si>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</si>
  <si>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</si>
  <si>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</si>
  <si>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</si>
  <si>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</si>
  <si>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</si>
  <si>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</si>
  <si>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</si>
  <si>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</si>
  <si>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</si>
  <si>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</si>
  <si>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</si>
  <si>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</si>
  <si>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</si>
  <si>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</si>
  <si>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</si>
  <si>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</si>
  <si>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</si>
  <si>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</si>
  <si>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</si>
  <si>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</si>
  <si>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</si>
  <si>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</si>
  <si>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</si>
  <si>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</si>
  <si>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</si>
  <si>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</si>
  <si>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</si>
  <si>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</si>
  <si>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</si>
  <si>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</si>
  <si>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</si>
  <si>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</si>
  <si>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</si>
  <si>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</si>
  <si>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</si>
  <si>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</si>
  <si>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</si>
  <si>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</si>
  <si>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</si>
  <si>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</si>
  <si>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</si>
  <si>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</si>
  <si>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</si>
  <si>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</si>
  <si>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</si>
  <si>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</si>
  <si>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</si>
  <si>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</si>
  <si>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</si>
  <si>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</si>
  <si>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</si>
  <si>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</si>
  <si>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</si>
  <si>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</si>
  <si>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</si>
  <si>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</si>
  <si>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</si>
  <si>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</si>
  <si>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</si>
  <si>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</si>
  <si>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</si>
  <si>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</si>
  <si>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</si>
  <si>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</si>
  <si>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</si>
  <si>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</si>
  <si>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</si>
  <si>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</si>
  <si>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</si>
  <si>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</si>
  <si>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</si>
  <si>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</si>
  <si>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</si>
  <si>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</si>
  <si>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</si>
  <si>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</si>
  <si>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</si>
  <si>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</si>
  <si>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</si>
  <si>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</si>
  <si>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</si>
  <si>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</si>
  <si>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</si>
  <si>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</si>
  <si>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</si>
  <si>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</si>
  <si>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</si>
  <si>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</si>
  <si>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</si>
  <si>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</si>
  <si>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</si>
  <si>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</si>
  <si>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</si>
  <si>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</si>
  <si>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</si>
  <si>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</si>
  <si>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</si>
  <si>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</si>
  <si>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</si>
  <si>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</si>
  <si>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</si>
  <si>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</si>
  <si>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</si>
  <si>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</si>
  <si>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</si>
  <si>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</si>
  <si>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</si>
  <si>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</si>
  <si>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</si>
  <si>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</si>
  <si>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</si>
  <si>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</si>
  <si>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</si>
  <si>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</si>
  <si>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</si>
  <si>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</si>
  <si>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</si>
  <si>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</si>
  <si>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</si>
  <si>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</si>
  <si>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</si>
  <si>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</si>
  <si>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</si>
  <si>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</si>
  <si>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</si>
  <si>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</si>
  <si>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</si>
  <si>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</si>
  <si>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</si>
  <si>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</si>
  <si>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</si>
  <si>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</si>
  <si>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</si>
  <si>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</si>
  <si>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</si>
  <si>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</si>
  <si>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</si>
  <si>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</si>
  <si>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</si>
  <si>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</si>
  <si>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</si>
  <si>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</si>
  <si>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</si>
  <si>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</si>
  <si>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</si>
  <si>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</si>
  <si>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</si>
  <si>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</si>
  <si>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</si>
  <si>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</si>
  <si>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</si>
  <si>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</si>
  <si>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</si>
  <si>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</si>
  <si>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</si>
  <si>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</si>
  <si>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</si>
  <si>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</si>
  <si>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</si>
  <si>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</si>
  <si>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</si>
  <si>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</si>
  <si>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</si>
  <si>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</si>
  <si>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</si>
  <si>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</si>
  <si>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</si>
  <si>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</si>
  <si>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</si>
  <si>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</si>
  <si>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</si>
  <si>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</si>
  <si>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</si>
  <si>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</si>
  <si>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</si>
  <si>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</si>
  <si>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</si>
  <si>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</si>
  <si>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</si>
  <si>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</si>
  <si>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</si>
  <si>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</si>
  <si>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</si>
  <si>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</si>
  <si>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</si>
  <si>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</si>
  <si>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</si>
  <si>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</si>
  <si>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</si>
  <si>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</si>
  <si>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</si>
  <si>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</si>
  <si>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</si>
  <si>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</si>
  <si>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</si>
  <si>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</si>
  <si>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</si>
  <si>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</si>
  <si>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</si>
  <si>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</si>
  <si>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</si>
  <si>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</si>
  <si>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</si>
  <si>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</si>
  <si>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</si>
  <si>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</si>
  <si>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</si>
  <si>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</si>
  <si>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</si>
  <si>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</si>
  <si>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</si>
  <si>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</si>
  <si>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</si>
  <si>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</si>
  <si>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</si>
  <si>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</si>
  <si>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</si>
  <si>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</si>
  <si>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</si>
  <si>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</si>
  <si>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</si>
  <si>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</si>
  <si>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</si>
  <si>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</si>
  <si>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</si>
  <si>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</si>
  <si>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</si>
  <si>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</si>
  <si>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</si>
  <si>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</si>
  <si>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</si>
  <si>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</si>
  <si>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</si>
  <si>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</si>
  <si>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</si>
  <si>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</si>
  <si>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</si>
  <si>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</si>
  <si>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</si>
  <si>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</si>
  <si>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</si>
  <si>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</si>
  <si>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</si>
  <si>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</si>
  <si>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</si>
  <si>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</si>
  <si>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</si>
  <si>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</si>
  <si>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</si>
  <si>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</si>
  <si>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</si>
  <si>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</si>
  <si>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</si>
  <si>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</si>
  <si>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</si>
  <si>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</si>
  <si>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</si>
  <si>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</si>
  <si>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</si>
  <si>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</si>
  <si>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</si>
  <si>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</si>
  <si>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</si>
  <si>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</si>
  <si>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</si>
  <si>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</si>
  <si>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</si>
  <si>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</si>
  <si>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</si>
  <si>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</si>
  <si>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</si>
  <si>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</si>
  <si>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</si>
  <si>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</si>
  <si>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</si>
  <si>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</si>
  <si>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</si>
  <si>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</si>
  <si>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</si>
  <si>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</si>
  <si>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</si>
  <si>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</si>
  <si>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</si>
  <si>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</si>
  <si>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</si>
  <si>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</si>
  <si>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</si>
  <si>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</si>
  <si>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</si>
  <si>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</si>
  <si>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</si>
  <si>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</si>
  <si>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</si>
  <si>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</si>
  <si>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</si>
  <si>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</si>
  <si>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</si>
  <si>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</si>
  <si>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</si>
  <si>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</si>
  <si>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</si>
  <si>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</si>
  <si>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</si>
  <si>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</si>
  <si>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</si>
  <si>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</si>
  <si>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</si>
  <si>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</si>
  <si>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</si>
  <si>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</si>
  <si>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</si>
  <si>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</si>
  <si>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</si>
  <si>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</si>
  <si>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</si>
  <si>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</si>
  <si>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</si>
  <si>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</si>
  <si>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</si>
  <si>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</si>
  <si>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</si>
  <si>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</si>
  <si>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</si>
  <si>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</si>
  <si>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</si>
  <si>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</si>
  <si>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</si>
  <si>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</si>
  <si>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</si>
  <si>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</si>
  <si>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</si>
  <si>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</si>
  <si>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</si>
  <si>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</si>
  <si>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</si>
  <si>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</si>
  <si>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</si>
  <si>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</si>
  <si>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</si>
  <si>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</si>
  <si>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</si>
  <si>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</si>
  <si>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</si>
  <si>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</si>
  <si>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</si>
  <si>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</si>
  <si>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</si>
  <si>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</si>
  <si>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</si>
  <si>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</si>
  <si>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</si>
  <si>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</si>
  <si>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</si>
  <si>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</si>
  <si>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</si>
  <si>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</si>
  <si>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</si>
  <si>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</si>
  <si>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</si>
  <si>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</si>
  <si>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</si>
  <si>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</si>
  <si>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</si>
  <si>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</si>
  <si>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</si>
  <si>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</si>
  <si>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</si>
  <si>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</si>
  <si>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</si>
  <si>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</si>
  <si>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</si>
  <si>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</si>
  <si>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</si>
  <si>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</si>
  <si>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</si>
  <si>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</si>
  <si>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</si>
  <si>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</si>
  <si>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</si>
  <si>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</si>
  <si>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</si>
  <si>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</si>
  <si>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</si>
  <si>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</si>
  <si>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</si>
  <si>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</si>
  <si>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</si>
  <si>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</si>
  <si>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</si>
  <si>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</si>
  <si>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</si>
  <si>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</si>
  <si>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</si>
  <si>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</si>
  <si>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</si>
  <si>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</si>
  <si>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</si>
  <si>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</si>
  <si>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</si>
  <si>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</si>
  <si>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</si>
  <si>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</si>
  <si>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</si>
  <si>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</si>
  <si>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</si>
  <si>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</si>
  <si>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</si>
  <si>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</si>
  <si>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</si>
  <si>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</si>
  <si>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</si>
  <si>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</si>
  <si>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</si>
  <si>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</si>
  <si>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</si>
  <si>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</si>
  <si>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</si>
  <si>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</si>
  <si>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</si>
  <si>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</si>
  <si>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</si>
  <si>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</si>
  <si>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</si>
  <si>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</si>
  <si>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</si>
  <si>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</si>
  <si>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</si>
  <si>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</si>
  <si>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</si>
  <si>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</si>
  <si>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</si>
  <si>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</si>
  <si>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</si>
  <si>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</si>
  <si>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</si>
  <si>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</si>
  <si>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</si>
  <si>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</si>
  <si>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</si>
  <si>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</si>
  <si>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</si>
  <si>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</si>
  <si>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</si>
  <si>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</si>
  <si>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</si>
  <si>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</si>
  <si>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</si>
  <si>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</si>
  <si>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</si>
  <si>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</si>
  <si>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</si>
  <si>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</si>
  <si>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</si>
  <si>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</si>
  <si>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</si>
  <si>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</si>
  <si>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</si>
  <si>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</si>
  <si>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</si>
  <si>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</si>
  <si>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</si>
  <si>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</si>
  <si>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</si>
  <si>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</si>
  <si>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</si>
  <si>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</si>
  <si>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</si>
  <si>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</si>
  <si>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</si>
  <si>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</si>
  <si>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</si>
  <si>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</si>
  <si>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</si>
  <si>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</si>
  <si>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</si>
  <si>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</si>
  <si>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</si>
  <si>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</si>
  <si>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</si>
  <si>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</si>
  <si>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</si>
  <si>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</si>
  <si>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</si>
  <si>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</si>
  <si>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</si>
  <si>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</si>
  <si>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</si>
  <si>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</si>
  <si>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</si>
  <si>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</si>
  <si>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</si>
  <si>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</si>
  <si>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</si>
  <si>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</si>
  <si>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</si>
  <si>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</si>
  <si>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</si>
  <si>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</si>
  <si>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</si>
  <si>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</si>
  <si>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</si>
  <si>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</si>
  <si>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</si>
  <si>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</si>
  <si>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</si>
  <si>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</si>
  <si>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</si>
  <si>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</si>
  <si>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</si>
  <si>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</si>
  <si>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</si>
  <si>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</si>
  <si>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</si>
  <si>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</si>
  <si>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</si>
  <si>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</si>
  <si>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</si>
  <si>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</si>
  <si>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</si>
  <si>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</si>
  <si>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</si>
  <si>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</si>
  <si>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</si>
  <si>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</si>
  <si>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</si>
  <si>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</si>
  <si>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</si>
  <si>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</si>
  <si>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</si>
  <si>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</si>
  <si>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</si>
  <si>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</si>
  <si>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</si>
  <si>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</si>
  <si>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</si>
  <si>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</si>
  <si>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</si>
  <si>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</si>
  <si>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</si>
  <si>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</si>
  <si>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</si>
  <si>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</si>
  <si>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</si>
  <si>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</si>
  <si>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</si>
  <si>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</si>
  <si>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</si>
  <si>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</si>
  <si>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</si>
  <si>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</si>
  <si>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</si>
  <si>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</si>
  <si>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</si>
  <si>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</si>
  <si>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</si>
  <si>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</si>
  <si>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</si>
  <si>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</si>
  <si>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</si>
  <si>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</si>
  <si>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</si>
  <si>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</si>
  <si>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</si>
  <si>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</si>
  <si>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</si>
  <si>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</si>
  <si>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</si>
  <si>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</si>
  <si>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</si>
  <si>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</si>
  <si>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</si>
  <si>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</si>
  <si>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</si>
  <si>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</si>
  <si>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</si>
  <si>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</si>
  <si>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</si>
  <si>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</si>
  <si>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</si>
  <si>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</si>
  <si>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</si>
  <si>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</si>
  <si>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</si>
  <si>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</si>
  <si>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</si>
  <si>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</si>
  <si>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</si>
  <si>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</si>
  <si>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</si>
  <si>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</si>
  <si>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</si>
  <si>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</si>
  <si>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</si>
  <si>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</si>
  <si>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</si>
  <si>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</si>
  <si>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</si>
  <si>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</si>
  <si>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</si>
  <si>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</si>
  <si>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</si>
  <si>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</si>
  <si>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</si>
  <si>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</si>
  <si>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</si>
  <si>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</si>
  <si>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</si>
  <si>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</si>
  <si>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</si>
  <si>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</si>
  <si>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</si>
  <si>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</si>
  <si>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</si>
  <si>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</si>
  <si>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</si>
  <si>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</si>
  <si>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</si>
  <si>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</si>
  <si>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</si>
  <si>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</si>
  <si>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</si>
  <si>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</si>
  <si>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</si>
  <si>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</si>
  <si>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</si>
  <si>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</si>
  <si>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</si>
  <si>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</si>
  <si>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</si>
  <si>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</si>
  <si>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</si>
  <si>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</si>
  <si>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</si>
  <si>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</si>
  <si>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</si>
  <si>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</si>
  <si>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</si>
  <si>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</si>
  <si>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</si>
  <si>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</si>
  <si>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</si>
  <si>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</si>
  <si>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</si>
  <si>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</si>
  <si>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</si>
  <si>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</si>
  <si>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</si>
  <si>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</si>
  <si>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</si>
  <si>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</si>
  <si>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</si>
  <si>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</si>
  <si>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</si>
  <si>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</si>
  <si>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</si>
  <si>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</si>
  <si>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</si>
  <si>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</si>
  <si>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L'ARRATS</t>
  </si>
  <si>
    <t xml:space="preserve">NOM_PRELEV_DETERM</t>
  </si>
  <si>
    <t xml:space="preserve">AQUASCOP BIOLOGIE site de Monptellier</t>
  </si>
  <si>
    <t xml:space="preserve">LB_STATION</t>
  </si>
  <si>
    <t xml:space="preserve">L'ARRATS A ST-ANTOINE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</si>
  <si>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</si>
  <si>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</si>
  <si>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</si>
  <si>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</si>
  <si>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IBMR-21-M90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</si>
  <si>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</si>
  <si>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</si>
  <si>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</si>
  <si>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</si>
  <si>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</si>
  <si>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</si>
  <si>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</si>
  <si>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</si>
  <si>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</si>
  <si>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</si>
  <si>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</si>
  <si>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</si>
  <si>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</si>
  <si>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</si>
  <si>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</si>
  <si>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</si>
  <si>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</si>
  <si>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</si>
  <si>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</si>
  <si>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</si>
  <si>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</si>
  <si>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</si>
  <si>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</si>
  <si>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</si>
  <si>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</si>
  <si>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</si>
  <si>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</si>
  <si>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</si>
  <si>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</si>
  <si>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</si>
  <si>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</si>
  <si>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</si>
  <si>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</si>
  <si>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</si>
  <si>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</si>
  <si>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</si>
  <si>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</si>
  <si>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</si>
  <si>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</si>
  <si>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</si>
  <si>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</si>
  <si>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</si>
  <si>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</si>
  <si>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</si>
  <si>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</si>
  <si>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</si>
  <si>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</si>
  <si>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</si>
  <si>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</si>
  <si>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</si>
  <si>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</si>
  <si>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</si>
  <si>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</si>
  <si>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</si>
  <si>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</si>
  <si>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</si>
  <si>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</si>
  <si>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</si>
  <si>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</si>
  <si>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</si>
  <si>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</si>
  <si>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</si>
  <si>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</si>
  <si>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</si>
  <si>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</si>
  <si>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</si>
  <si>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</si>
  <si>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</si>
  <si>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</si>
  <si>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</si>
  <si>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</si>
  <si>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</si>
  <si>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</si>
  <si>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</si>
  <si>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</si>
  <si>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</si>
  <si>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</si>
  <si>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Colmatage important. POTPEC dérivant.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</si>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</sst>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527854</v>
      </c>
      <c r="G10" s="25"/>
      <c r="H10" s="25"/>
    </row>
    <row r="11" customFormat="false" ht="15" hidden="false" customHeight="false" outlineLevel="0" collapsed="false">
      <c r="A11" s="26" t="s">
        <v>5183</v>
      </c>
      <c r="B11" s="30" t="n">
        <v>44404</v>
      </c>
      <c r="D11" s="26" t="s">
        <v>5184</v>
      </c>
      <c r="E11" s="29" t="n">
        <v>6329296</v>
      </c>
      <c r="G11" s="25"/>
      <c r="H11" s="25"/>
    </row>
    <row r="12" customFormat="false" ht="15" hidden="false" customHeight="false" outlineLevel="0" collapsed="false">
      <c r="A12" s="26" t="s">
        <v>5185</v>
      </c>
      <c r="B12" s="29" t="s">
        <v>5186</v>
      </c>
      <c r="D12" s="26" t="s">
        <v>5187</v>
      </c>
      <c r="E12" s="29" t="n">
        <v>527803</v>
      </c>
      <c r="G12" s="25"/>
      <c r="H12" s="25"/>
    </row>
    <row r="13" customFormat="false" ht="17.25" hidden="false" customHeight="true" outlineLevel="0" collapsed="false">
      <c r="A13" s="12"/>
      <c r="B13" s="31"/>
      <c r="D13" s="26" t="s">
        <v>5188</v>
      </c>
      <c r="E13" s="29" t="n">
        <v>6329375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527854</v>
      </c>
    </row>
    <row r="18" customFormat="false" ht="15" hidden="false" customHeight="false" outlineLevel="0" collapsed="false">
      <c r="A18" s="36"/>
      <c r="B18" s="37" t="s">
        <v>5196</v>
      </c>
      <c r="C18" s="38" t="n">
        <f aca="false">E11</f>
        <v>6329296</v>
      </c>
    </row>
    <row r="19" customFormat="false" ht="15" hidden="false" customHeight="false" outlineLevel="0" collapsed="false">
      <c r="A19" s="33" t="s">
        <v>5197</v>
      </c>
      <c r="B19" s="39" t="n">
        <v>68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21</v>
      </c>
      <c r="D35" s="52" t="s">
        <v>5215</v>
      </c>
      <c r="E35" s="53" t="n">
        <v>79</v>
      </c>
    </row>
    <row r="36" s="56" customFormat="true" ht="15" hidden="false" customHeight="true" outlineLevel="0" collapsed="false">
      <c r="A36" s="54" t="s">
        <v>5216</v>
      </c>
      <c r="B36" s="34" t="n">
        <v>20</v>
      </c>
      <c r="C36" s="50"/>
      <c r="D36" s="55" t="s">
        <v>5217</v>
      </c>
      <c r="E36" s="34" t="n">
        <v>80</v>
      </c>
    </row>
    <row r="37" s="56" customFormat="true" ht="15" hidden="false" customHeight="true" outlineLevel="0" collapsed="false">
      <c r="A37" s="54" t="s">
        <v>5218</v>
      </c>
      <c r="B37" s="34" t="n">
        <v>8.5</v>
      </c>
      <c r="C37" s="50"/>
      <c r="D37" s="55" t="s">
        <v>5219</v>
      </c>
      <c r="E37" s="34" t="n">
        <v>8.1</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4</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2</v>
      </c>
      <c r="C82" s="50"/>
      <c r="D82" s="26" t="s">
        <v>5256</v>
      </c>
      <c r="E82" s="62" t="n">
        <v>2</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c r="C86" s="50"/>
      <c r="D86" s="26" t="s">
        <v>5260</v>
      </c>
      <c r="E86" s="62" t="n">
        <v>2</v>
      </c>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t="n">
        <v>0.01</v>
      </c>
      <c r="F97" s="83" t="s">
        <v>5275</v>
      </c>
      <c r="G97" s="84"/>
      <c r="H97" s="85"/>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0.05</v>
      </c>
      <c r="E98" s="82" t="n">
        <v>0.3</v>
      </c>
      <c r="F98" s="83" t="s">
        <v>5275</v>
      </c>
      <c r="G98" s="86"/>
      <c r="H98" s="87"/>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0.2</v>
      </c>
      <c r="E99" s="82" t="n">
        <v>0.8</v>
      </c>
      <c r="F99" s="83" t="s">
        <v>5275</v>
      </c>
      <c r="G99" s="86"/>
      <c r="H99" s="87"/>
    </row>
    <row r="100" customFormat="false" ht="1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t="n">
        <v>1.2</v>
      </c>
      <c r="E100" s="82" t="n">
        <v>0.02</v>
      </c>
      <c r="F100" s="83" t="s">
        <v>5275</v>
      </c>
      <c r="G100" s="86"/>
      <c r="H100" s="87"/>
    </row>
    <row r="101" customFormat="false" ht="15" hidden="false" customHeight="false" outlineLevel="0" collapsed="false">
      <c r="A101" s="78" t="s">
        <v>1070</v>
      </c>
      <c r="B101" s="79" t="str">
        <f aca="false">IF(A101="NEWCOD",IF(ISBLANK(G101),"renseigner le champ 'Nouveau taxon'",G101),VLOOKUP(A101,'Ref Taxo'!A:B,2,FALSE()))</f>
        <v>Cinclidotus riparius</v>
      </c>
      <c r="C101" s="80" t="n">
        <f aca="false">IF(A101="NEWCOD",IF(ISBLANK(H101),"NoCod",H101),VLOOKUP(A101,'Ref Taxo'!A:D,4,FALSE()))</f>
        <v>1321</v>
      </c>
      <c r="D101" s="81" t="n">
        <v>0.1</v>
      </c>
      <c r="E101" s="82"/>
      <c r="F101" s="83" t="s">
        <v>5275</v>
      </c>
      <c r="G101" s="86"/>
      <c r="H101" s="87"/>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0.01</v>
      </c>
      <c r="E102" s="82"/>
      <c r="F102" s="83" t="s">
        <v>5275</v>
      </c>
      <c r="G102" s="86"/>
      <c r="H102" s="87"/>
    </row>
    <row r="103" customFormat="false" ht="15" hidden="false" customHeight="false" outlineLevel="0" collapsed="false">
      <c r="A103" s="78" t="s">
        <v>2663</v>
      </c>
      <c r="B103" s="79" t="str">
        <f aca="false">IF(A103="NEWCOD",IF(ISBLANK(G103),"renseigner le champ 'Nouveau taxon'",G103),VLOOKUP(A103,'Ref Taxo'!A:B,2,FALSE()))</f>
        <v>Leptodictyum riparium</v>
      </c>
      <c r="C103" s="80" t="n">
        <f aca="false">IF(A103="NEWCOD",IF(ISBLANK(H103),"NoCod",H103),VLOOKUP(A103,'Ref Taxo'!A:D,4,FALSE()))</f>
        <v>1244</v>
      </c>
      <c r="D103" s="81" t="n">
        <v>0.05</v>
      </c>
      <c r="E103" s="82"/>
      <c r="F103" s="83" t="s">
        <v>5275</v>
      </c>
      <c r="G103" s="86"/>
      <c r="H103" s="87"/>
    </row>
    <row r="104" customFormat="false" ht="15" hidden="false" customHeight="false" outlineLevel="0" collapsed="false">
      <c r="A104" s="78" t="s">
        <v>3308</v>
      </c>
      <c r="B104" s="79" t="str">
        <f aca="false">IF(A104="NEWCOD",IF(ISBLANK(G104),"renseigner le champ 'Nouveau taxon'",G104),VLOOKUP(A104,'Ref Taxo'!A:B,2,FALSE()))</f>
        <v>Oxyrrhynchium speciosum</v>
      </c>
      <c r="C104" s="80" t="n">
        <f aca="false">IF(A104="NEWCOD",IF(ISBLANK(H104),"NoCod",H104),VLOOKUP(A104,'Ref Taxo'!A:D,4,FALSE()))</f>
        <v>30099</v>
      </c>
      <c r="D104" s="81"/>
      <c r="E104" s="82" t="n">
        <v>0.02</v>
      </c>
      <c r="F104" s="83" t="s">
        <v>5275</v>
      </c>
      <c r="G104" s="86"/>
      <c r="H104" s="87"/>
    </row>
    <row r="105" customFormat="false" ht="15" hidden="false" customHeight="false" outlineLevel="0" collapsed="false">
      <c r="A105" s="78" t="s">
        <v>2816</v>
      </c>
      <c r="B105" s="79" t="str">
        <f aca="false">IF(A105="NEWCOD",IF(ISBLANK(G105),"renseigner le champ 'Nouveau taxon'",G105),VLOOKUP(A105,'Ref Taxo'!A:B,2,FALSE()))</f>
        <v>Lysimachia vulgaris</v>
      </c>
      <c r="C105" s="80" t="n">
        <f aca="false">IF(A105="NEWCOD",IF(ISBLANK(H105),"NoCod",H105),VLOOKUP(A105,'Ref Taxo'!A:D,4,FALSE()))</f>
        <v>1887</v>
      </c>
      <c r="D105" s="81"/>
      <c r="E105" s="82" t="n">
        <v>0.01</v>
      </c>
      <c r="F105" s="83" t="s">
        <v>5275</v>
      </c>
      <c r="G105" s="86"/>
      <c r="H105" s="87"/>
    </row>
    <row r="106" customFormat="false" ht="15" hidden="false" customHeight="false" outlineLevel="0" collapsed="false">
      <c r="A106" s="78" t="s">
        <v>3717</v>
      </c>
      <c r="B106" s="79" t="str">
        <f aca="false">IF(A106="NEWCOD",IF(ISBLANK(G106),"renseigner le champ 'Nouveau taxon'",G106),VLOOKUP(A106,'Ref Taxo'!A:B,2,FALSE()))</f>
        <v>Potamogeton nodosus</v>
      </c>
      <c r="C106" s="80" t="n">
        <f aca="false">IF(A106="NEWCOD",IF(ISBLANK(H106),"NoCod",H106),VLOOKUP(A106,'Ref Taxo'!A:D,4,FALSE()))</f>
        <v>1652</v>
      </c>
      <c r="D106" s="81"/>
      <c r="E106" s="82" t="n">
        <v>0.01</v>
      </c>
      <c r="F106" s="83" t="s">
        <v>5275</v>
      </c>
      <c r="G106" s="86"/>
      <c r="H106" s="87"/>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5275</v>
      </c>
      <c r="G107" s="86"/>
      <c r="H107" s="87"/>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5275</v>
      </c>
      <c r="G108" s="86"/>
      <c r="H108" s="87"/>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5275</v>
      </c>
      <c r="G109" s="86"/>
      <c r="H109" s="87"/>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5275</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