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200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<sst xmlns="http://schemas.openxmlformats.org/spreadsheetml/2006/main" count="6501" uniqueCount="5305">
  <si>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</si>
  <si>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</si>
  <si>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</si>
  <si>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</si>
  <si>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</si>
  <si>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</si>
  <si>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</si>
  <si>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</si>
  <si>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</si>
  <si>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</si>
  <si>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</si>
  <si>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</si>
  <si>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</si>
  <si>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</si>
  <si>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</si>
  <si>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</si>
  <si>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</si>
  <si>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</si>
  <si>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</si>
  <si>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</si>
  <si>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</si>
  <si>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</si>
  <si>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</si>
  <si>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</si>
  <si>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</si>
  <si>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</si>
  <si>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</si>
  <si>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</si>
  <si>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</si>
  <si>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</si>
  <si>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</si>
  <si>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</si>
  <si>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</si>
  <si>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</si>
  <si>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</si>
  <si>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</si>
  <si>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</si>
  <si>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</si>
  <si>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</si>
  <si>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</si>
  <si>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</si>
  <si>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</si>
  <si>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</si>
  <si>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</si>
  <si>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</si>
  <si>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</si>
  <si>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</si>
  <si>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</si>
  <si>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</si>
  <si>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</si>
  <si>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</si>
  <si>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</si>
  <si>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</si>
  <si>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</si>
  <si>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</si>
  <si>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</si>
  <si>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</si>
  <si>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</si>
  <si>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</si>
  <si>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</si>
  <si>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</si>
  <si>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</si>
  <si>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</si>
  <si>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</si>
  <si>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</si>
  <si>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</si>
  <si>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</si>
  <si>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</si>
  <si>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</si>
  <si>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</si>
  <si>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</si>
  <si>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</si>
  <si>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</si>
  <si>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</si>
  <si>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</si>
  <si>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</si>
  <si>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</si>
  <si>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</si>
  <si>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</si>
  <si>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</si>
  <si>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</si>
  <si>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</si>
  <si>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</si>
  <si>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</si>
  <si>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</si>
  <si>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</si>
  <si>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</si>
  <si>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</si>
  <si>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</si>
  <si>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</si>
  <si>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</si>
  <si>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</si>
  <si>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</si>
  <si>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</si>
  <si>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</si>
  <si>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</si>
  <si>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</si>
  <si>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</si>
  <si>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</si>
  <si>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</si>
  <si>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</si>
  <si>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</si>
  <si>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</si>
  <si>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</si>
  <si>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</si>
  <si>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</si>
  <si>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</si>
  <si>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</si>
  <si>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</si>
  <si>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</si>
  <si>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</si>
  <si>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</si>
  <si>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</si>
  <si>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</si>
  <si>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</si>
  <si>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</si>
  <si>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</si>
  <si>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</si>
  <si>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</si>
  <si>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</si>
  <si>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</si>
  <si>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</si>
  <si>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</si>
  <si>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</si>
  <si>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</si>
  <si>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</si>
  <si>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</si>
  <si>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</si>
  <si>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</si>
  <si>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</si>
  <si>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</si>
  <si>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</si>
  <si>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</si>
  <si>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</si>
  <si>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</si>
  <si>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</si>
  <si>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</si>
  <si>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</si>
  <si>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</si>
  <si>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</si>
  <si>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</si>
  <si>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</si>
  <si>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</si>
  <si>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</si>
  <si>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</si>
  <si>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</si>
  <si>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</si>
  <si>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</si>
  <si>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</si>
  <si>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</si>
  <si>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</si>
  <si>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</si>
  <si>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</si>
  <si>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</si>
  <si>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</si>
  <si>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</si>
  <si>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</si>
  <si>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</si>
  <si>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</si>
  <si>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</si>
  <si>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</si>
  <si>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</si>
  <si>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</si>
  <si>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</si>
  <si>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</si>
  <si>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</si>
  <si>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</si>
  <si>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</si>
  <si>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</si>
  <si>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</si>
  <si>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</si>
  <si>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</si>
  <si>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</si>
  <si>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</si>
  <si>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</si>
  <si>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</si>
  <si>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</si>
  <si>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</si>
  <si>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</si>
  <si>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</si>
  <si>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</si>
  <si>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</si>
  <si>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</si>
  <si>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</si>
  <si>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</si>
  <si>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</si>
  <si>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</si>
  <si>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</si>
  <si>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</si>
  <si>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</si>
  <si>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</si>
  <si>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</si>
  <si>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</si>
  <si>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</si>
  <si>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</si>
  <si>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</si>
  <si>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</si>
  <si>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</si>
  <si>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</si>
  <si>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</si>
  <si>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</si>
  <si>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</si>
  <si>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</si>
  <si>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</si>
  <si>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</si>
  <si>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</si>
  <si>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</si>
  <si>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</si>
  <si>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</si>
  <si>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</si>
  <si>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</si>
  <si>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</si>
  <si>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</si>
  <si>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</si>
  <si>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</si>
  <si>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</si>
  <si>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</si>
  <si>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</si>
  <si>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</si>
  <si>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</si>
  <si>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</si>
  <si>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</si>
  <si>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</si>
  <si>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</si>
  <si>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</si>
  <si>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</si>
  <si>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</si>
  <si>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</si>
  <si>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</si>
  <si>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</si>
  <si>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</si>
  <si>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</si>
  <si>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</si>
  <si>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</si>
  <si>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</si>
  <si>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</si>
  <si>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</si>
  <si>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</si>
  <si>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</si>
  <si>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</si>
  <si>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</si>
  <si>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</si>
  <si>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</si>
  <si>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</si>
  <si>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</si>
  <si>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</si>
  <si>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</si>
  <si>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</si>
  <si>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</si>
  <si>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</si>
  <si>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</si>
  <si>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</si>
  <si>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</si>
  <si>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</si>
  <si>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</si>
  <si>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</si>
  <si>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</si>
  <si>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</si>
  <si>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</si>
  <si>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</si>
  <si>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</si>
  <si>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</si>
  <si>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</si>
  <si>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</si>
  <si>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</si>
  <si>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</si>
  <si>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</si>
  <si>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</si>
  <si>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</si>
  <si>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</si>
  <si>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</si>
  <si>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</si>
  <si>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</si>
  <si>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</si>
  <si>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</si>
  <si>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</si>
  <si>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</si>
  <si>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</si>
  <si>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</si>
  <si>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</si>
  <si>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</si>
  <si>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</si>
  <si>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</si>
  <si>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</si>
  <si>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</si>
  <si>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</si>
  <si>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</si>
  <si>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</si>
  <si>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</si>
  <si>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</si>
  <si>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</si>
  <si>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</si>
  <si>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</si>
  <si>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</si>
  <si>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</si>
  <si>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</si>
  <si>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</si>
  <si>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</si>
  <si>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</si>
  <si>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</si>
  <si>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</si>
  <si>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</si>
  <si>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</si>
  <si>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</si>
  <si>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</si>
  <si>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</si>
  <si>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</si>
  <si>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</si>
  <si>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</si>
  <si>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</si>
  <si>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</si>
  <si>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</si>
  <si>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</si>
  <si>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</si>
  <si>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</si>
  <si>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</si>
  <si>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</si>
  <si>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</si>
  <si>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</si>
  <si>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</si>
  <si>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</si>
  <si>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</si>
  <si>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</si>
  <si>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</si>
  <si>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</si>
  <si>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</si>
  <si>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</si>
  <si>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</si>
  <si>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</si>
  <si>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</si>
  <si>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</si>
  <si>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</si>
  <si>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</si>
  <si>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</si>
  <si>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</si>
  <si>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</si>
  <si>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</si>
  <si>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</si>
  <si>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</si>
  <si>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</si>
  <si>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</si>
  <si>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</si>
  <si>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</si>
  <si>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</si>
  <si>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</si>
  <si>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</si>
  <si>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</si>
  <si>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</si>
  <si>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</si>
  <si>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</si>
  <si>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</si>
  <si>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</si>
  <si>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</si>
  <si>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</si>
  <si>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</si>
  <si>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</si>
  <si>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</si>
  <si>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</si>
  <si>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</si>
  <si>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</si>
  <si>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</si>
  <si>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</si>
  <si>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</si>
  <si>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</si>
  <si>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</si>
  <si>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</si>
  <si>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</si>
  <si>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</si>
  <si>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</si>
  <si>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</si>
  <si>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</si>
  <si>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</si>
  <si>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</si>
  <si>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</si>
  <si>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</si>
  <si>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</si>
  <si>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</si>
  <si>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</si>
  <si>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</si>
  <si>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</si>
  <si>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</si>
  <si>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</si>
  <si>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</si>
  <si>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</si>
  <si>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</si>
  <si>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</si>
  <si>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</si>
  <si>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</si>
  <si>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</si>
  <si>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</si>
  <si>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</si>
  <si>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</si>
  <si>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</si>
  <si>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</si>
  <si>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</si>
  <si>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</si>
  <si>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</si>
  <si>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</si>
  <si>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</si>
  <si>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</si>
  <si>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</si>
  <si>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</si>
  <si>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</si>
  <si>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</si>
  <si>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</si>
  <si>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</si>
  <si>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</si>
  <si>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</si>
  <si>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</si>
  <si>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</si>
  <si>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</si>
  <si>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</si>
  <si>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</si>
  <si>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</si>
  <si>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</si>
  <si>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</si>
  <si>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</si>
  <si>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</si>
  <si>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</si>
  <si>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</si>
  <si>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</si>
  <si>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</si>
  <si>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</si>
  <si>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</si>
  <si>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</si>
  <si>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</si>
  <si>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</si>
  <si>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</si>
  <si>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</si>
  <si>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</si>
  <si>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</si>
  <si>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</si>
  <si>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</si>
  <si>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</si>
  <si>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</si>
  <si>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</si>
  <si>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</si>
  <si>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</si>
  <si>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</si>
  <si>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</si>
  <si>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</si>
  <si>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</si>
  <si>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</si>
  <si>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</si>
  <si>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</si>
  <si>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</si>
  <si>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</si>
  <si>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</si>
  <si>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</si>
  <si>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</si>
  <si>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</si>
  <si>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</si>
  <si>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</si>
  <si>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</si>
  <si>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</si>
  <si>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</si>
  <si>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</si>
  <si>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</si>
  <si>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</si>
  <si>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</si>
  <si>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</si>
  <si>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</si>
  <si>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</si>
  <si>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</si>
  <si>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</si>
  <si>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</si>
  <si>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</si>
  <si>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</si>
  <si>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</si>
  <si>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</si>
  <si>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</si>
  <si>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</si>
  <si>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</si>
  <si>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</si>
  <si>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</si>
  <si>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</si>
  <si>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</si>
  <si>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</si>
  <si>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</si>
  <si>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</si>
  <si>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</si>
  <si>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</si>
  <si>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</si>
  <si>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</si>
  <si>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</si>
  <si>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</si>
  <si>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</si>
  <si>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</si>
  <si>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</si>
  <si>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</si>
  <si>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</si>
  <si>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</si>
  <si>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</si>
  <si>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</si>
  <si>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</si>
  <si>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</si>
  <si>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</si>
  <si>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</si>
  <si>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</si>
  <si>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</si>
  <si>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</si>
  <si>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</si>
  <si>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</si>
  <si>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</si>
  <si>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</si>
  <si>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</si>
  <si>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</si>
  <si>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</si>
  <si>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</si>
  <si>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</si>
  <si>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</si>
  <si>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</si>
  <si>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</si>
  <si>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</si>
  <si>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</si>
  <si>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</si>
  <si>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</si>
  <si>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</si>
  <si>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</si>
  <si>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</si>
  <si>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</si>
  <si>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</si>
  <si>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</si>
  <si>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</si>
  <si>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</si>
  <si>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</si>
  <si>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</si>
  <si>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</si>
  <si>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</si>
  <si>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</si>
  <si>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</si>
  <si>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</si>
  <si>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</si>
  <si>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</si>
  <si>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</si>
  <si>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</si>
  <si>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</si>
  <si>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</si>
  <si>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</si>
  <si>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</si>
  <si>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</si>
  <si>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</si>
  <si>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</si>
  <si>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</si>
  <si>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</si>
  <si>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</si>
  <si>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</si>
  <si>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</si>
  <si>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</si>
  <si>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</si>
  <si>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</si>
  <si>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</si>
  <si>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</si>
  <si>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</si>
  <si>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</si>
  <si>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</si>
  <si>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</si>
  <si>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</si>
  <si>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</si>
  <si>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</si>
  <si>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</si>
  <si>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</si>
  <si>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</si>
  <si>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</si>
  <si>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</si>
  <si>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</si>
  <si>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</si>
  <si>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</si>
  <si>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</si>
  <si>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</si>
  <si>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</si>
  <si>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</si>
  <si>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</si>
  <si>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</si>
  <si>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</si>
  <si>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</si>
  <si>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</si>
  <si>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</si>
  <si>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</si>
  <si>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</si>
  <si>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</si>
  <si>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</si>
  <si>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</si>
  <si>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</si>
  <si>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</si>
  <si>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</si>
  <si>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</si>
  <si>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</si>
  <si>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</si>
  <si>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</si>
  <si>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</si>
  <si>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</si>
  <si>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</si>
  <si>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</si>
  <si>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</si>
  <si>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</si>
  <si>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</si>
  <si>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</si>
  <si>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</si>
  <si>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</si>
  <si>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</si>
  <si>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</si>
  <si>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</si>
  <si>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</si>
  <si>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</si>
  <si>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</si>
  <si>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</si>
  <si>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</si>
  <si>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</si>
  <si>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</si>
  <si>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</si>
  <si>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</si>
  <si>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</si>
  <si>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</si>
  <si>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</si>
  <si>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</si>
  <si>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</si>
  <si>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</si>
  <si>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</si>
  <si>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</si>
  <si>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</si>
  <si>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</si>
  <si>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</si>
  <si>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</si>
  <si>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</si>
  <si>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</si>
  <si>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</si>
  <si>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</si>
  <si>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</si>
  <si>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</si>
  <si>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</si>
  <si>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</si>
  <si>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</si>
  <si>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</si>
  <si>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</si>
  <si>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</si>
  <si>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</si>
  <si>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</si>
  <si>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</si>
  <si>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</si>
  <si>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</si>
  <si>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</si>
  <si>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</si>
  <si>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</si>
  <si>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</si>
  <si>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</si>
  <si>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</si>
  <si>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</si>
  <si>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</si>
  <si>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</si>
  <si>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</si>
  <si>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</si>
  <si>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</si>
  <si>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</si>
  <si>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</si>
  <si>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</si>
  <si>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</si>
  <si>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</si>
  <si>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</si>
  <si>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</si>
  <si>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</si>
  <si>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</si>
  <si>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</si>
  <si>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</si>
  <si>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</si>
  <si>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</si>
  <si>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</si>
  <si>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</si>
  <si>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</si>
  <si>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</si>
  <si>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</si>
  <si>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</si>
  <si>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</si>
  <si>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</si>
  <si>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</si>
  <si>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</si>
  <si>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</si>
  <si>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</si>
  <si>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</si>
  <si>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</si>
  <si>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</si>
  <si>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</si>
  <si>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</si>
  <si>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</si>
  <si>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</si>
  <si>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</si>
  <si>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</si>
  <si>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</si>
  <si>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</si>
  <si>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</si>
  <si>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</si>
  <si>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</si>
  <si>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</si>
  <si>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</si>
  <si>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</si>
  <si>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</si>
  <si>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</si>
  <si>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</si>
  <si>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</si>
  <si>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</si>
  <si>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</si>
  <si>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</si>
  <si>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</si>
  <si>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</si>
  <si>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</si>
  <si>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</si>
  <si>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</si>
  <si>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</si>
  <si>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</si>
  <si>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</si>
  <si>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</si>
  <si>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</si>
  <si>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</si>
  <si>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</si>
  <si>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</si>
  <si>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</si>
  <si>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</si>
  <si>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</si>
  <si>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</si>
  <si>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</si>
  <si>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</si>
  <si>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</si>
  <si>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</si>
  <si>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</si>
  <si>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</si>
  <si>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</si>
  <si>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</si>
  <si>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</si>
  <si>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</si>
  <si>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</si>
  <si>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</si>
  <si>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</si>
  <si>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</si>
  <si>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</si>
  <si>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</si>
  <si>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</si>
  <si>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</si>
  <si>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</si>
  <si>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</si>
  <si>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</si>
  <si>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</si>
  <si>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</si>
  <si>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</si>
  <si>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</si>
  <si>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</si>
  <si>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</si>
  <si>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</si>
  <si>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</si>
  <si>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</si>
  <si>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</si>
  <si>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</si>
  <si>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</si>
  <si>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</si>
  <si>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</si>
  <si>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</si>
  <si>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</si>
  <si>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</si>
  <si>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</si>
  <si>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</si>
  <si>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</si>
  <si>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</si>
  <si>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</si>
  <si>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</si>
  <si>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</si>
  <si>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</si>
  <si>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</si>
  <si>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</si>
  <si>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</si>
  <si>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</si>
  <si>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</si>
  <si>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</si>
  <si>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</si>
  <si>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</si>
  <si>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</si>
  <si>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</si>
  <si>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</si>
  <si>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</si>
  <si>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</si>
  <si>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</si>
  <si>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</si>
  <si>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</si>
  <si>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</si>
  <si>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</si>
  <si>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</si>
  <si>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</si>
  <si>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</si>
  <si>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</si>
  <si>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</si>
  <si>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</si>
  <si>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</si>
  <si>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</si>
  <si>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</si>
  <si>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</si>
  <si>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</si>
  <si>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</si>
  <si>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</si>
  <si>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</si>
  <si>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</si>
  <si>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</si>
  <si>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</si>
  <si>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</si>
  <si>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</si>
  <si>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</si>
  <si>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</si>
  <si>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</si>
  <si>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</si>
  <si>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</si>
  <si>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</si>
  <si>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</si>
  <si>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</si>
  <si>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</si>
  <si>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</si>
  <si>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</si>
  <si>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</si>
  <si>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</si>
  <si>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</si>
  <si>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</si>
  <si>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</si>
  <si>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</si>
  <si>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</si>
  <si>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</si>
  <si>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</si>
  <si>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</si>
  <si>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</si>
  <si>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</si>
  <si>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</si>
  <si>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</si>
  <si>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</si>
  <si>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</si>
  <si>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</si>
  <si>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</si>
  <si>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</si>
  <si>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</si>
  <si>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</si>
  <si>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</si>
  <si>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</si>
  <si>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</si>
  <si>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</si>
  <si>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</si>
  <si>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</si>
  <si>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</si>
  <si>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</si>
  <si>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</si>
  <si>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</si>
  <si>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</si>
  <si>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</si>
  <si>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</si>
  <si>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</si>
  <si>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</si>
  <si>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</si>
  <si>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</si>
  <si>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</si>
  <si>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</si>
  <si>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</si>
  <si>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</si>
  <si>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</si>
  <si>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</si>
  <si>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</si>
  <si>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</si>
  <si>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</si>
  <si>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</si>
  <si>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</si>
  <si>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</si>
  <si>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</si>
  <si>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</si>
  <si>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</si>
  <si>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</si>
  <si>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</si>
  <si>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</si>
  <si>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</si>
  <si>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</si>
  <si>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</si>
  <si>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</si>
  <si>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</si>
  <si>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</si>
  <si>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</si>
  <si>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</si>
  <si>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</si>
  <si>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</si>
  <si>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</si>
  <si>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</si>
  <si>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</si>
  <si>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</si>
  <si>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</si>
  <si>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</si>
  <si>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</si>
  <si>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</si>
  <si>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</si>
  <si>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</si>
  <si>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</si>
  <si>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</si>
  <si>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</si>
  <si>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</si>
  <si>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</si>
  <si>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</si>
  <si>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</si>
  <si>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</si>
  <si>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</si>
  <si>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</si>
  <si>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</si>
  <si>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</si>
  <si>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</si>
  <si>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</si>
  <si>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</si>
  <si>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</si>
  <si>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</si>
  <si>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</si>
  <si>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</si>
  <si>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</si>
  <si>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</si>
  <si>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</si>
  <si>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</si>
  <si>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</si>
  <si>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</si>
  <si>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</si>
  <si>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</si>
  <si>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</si>
  <si>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</si>
  <si>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</si>
  <si>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</si>
  <si>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</si>
  <si>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</si>
  <si>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</si>
  <si>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</si>
  <si>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</si>
  <si>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</si>
  <si>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</si>
  <si>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</si>
  <si>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</si>
  <si>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</si>
  <si>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</si>
  <si>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</si>
  <si>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</si>
  <si>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</si>
  <si>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</si>
  <si>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</si>
  <si>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</si>
  <si>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</si>
  <si>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</si>
  <si>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</si>
  <si>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</si>
  <si>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</si>
  <si>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</si>
  <si>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</si>
  <si>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</si>
  <si>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</si>
  <si>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</si>
  <si>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</si>
  <si>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</si>
  <si>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</si>
  <si>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</si>
  <si>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</si>
  <si>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</si>
  <si>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</si>
  <si>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</si>
  <si>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</si>
  <si>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</si>
  <si>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</si>
  <si>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</si>
  <si>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</si>
  <si>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</si>
  <si>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</si>
  <si>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</si>
  <si>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</si>
  <si>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</si>
  <si>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</si>
  <si>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</si>
  <si>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</si>
  <si>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</si>
  <si>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</si>
  <si>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</si>
  <si>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</si>
  <si>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</si>
  <si>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</si>
  <si>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</si>
  <si>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</si>
  <si>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</si>
  <si>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</si>
  <si>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</si>
  <si>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</si>
  <si>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</si>
  <si>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</si>
  <si>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</si>
  <si>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</si>
  <si>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</si>
  <si>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</si>
  <si>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</si>
  <si>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</si>
  <si>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</si>
  <si>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</si>
  <si>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</si>
  <si>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</si>
  <si>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</si>
  <si>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</si>
  <si>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</si>
  <si>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</si>
  <si>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</si>
  <si>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</si>
  <si>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</si>
  <si>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</si>
  <si>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</si>
  <si>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</si>
  <si>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</si>
  <si>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</si>
  <si>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</si>
  <si>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</si>
  <si>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</si>
  <si>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</si>
  <si>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</si>
  <si>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</si>
  <si>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</si>
  <si>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</si>
  <si>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</si>
  <si>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</si>
  <si>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</si>
  <si>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</si>
  <si>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</si>
  <si>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</si>
  <si>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</si>
  <si>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</si>
  <si>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</si>
  <si>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</si>
  <si>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</si>
  <si>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</si>
  <si>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</si>
  <si>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</si>
  <si>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</si>
  <si>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</si>
  <si>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</si>
  <si>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</si>
  <si>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</si>
  <si>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</si>
  <si>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</si>
  <si>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</si>
  <si>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</si>
  <si>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</si>
  <si>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</si>
  <si>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</si>
  <si>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</si>
  <si>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</si>
  <si>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</si>
  <si>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</si>
  <si>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</si>
  <si>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</si>
  <si>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</si>
  <si>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</si>
  <si>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</si>
  <si>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</si>
  <si>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</si>
  <si>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</si>
  <si>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</si>
  <si>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</si>
  <si>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</si>
  <si>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</si>
  <si>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</si>
  <si>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</si>
  <si>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</si>
  <si>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</si>
  <si>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</si>
  <si>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</si>
  <si>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</si>
  <si>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</si>
  <si>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</si>
  <si>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</si>
  <si>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</si>
  <si>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</si>
  <si>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</si>
  <si>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</si>
  <si>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</si>
  <si>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</si>
  <si>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</si>
  <si>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</si>
  <si>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</si>
  <si>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</si>
  <si>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</si>
  <si>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</si>
  <si>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</si>
  <si>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</si>
  <si>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</si>
  <si>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</si>
  <si>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</si>
  <si>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</si>
  <si>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</si>
  <si>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</si>
  <si>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</si>
  <si>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</si>
  <si>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</si>
  <si>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</si>
  <si>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</si>
  <si>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</si>
  <si>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</si>
  <si>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</si>
  <si>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</si>
  <si>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</si>
  <si>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</si>
  <si>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</si>
  <si>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</si>
  <si>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</si>
  <si>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</si>
  <si>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</si>
  <si>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</si>
  <si>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</si>
  <si>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</si>
  <si>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</si>
  <si>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</si>
  <si>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</si>
  <si>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</si>
  <si>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</si>
  <si>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</si>
  <si>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</si>
  <si>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</si>
  <si>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</si>
  <si>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</si>
  <si>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</si>
  <si>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</si>
  <si>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</si>
  <si>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</si>
  <si>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</si>
  <si>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</si>
  <si>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</si>
  <si>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</si>
  <si>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</si>
  <si>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</si>
  <si>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</si>
  <si>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</si>
  <si>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</si>
  <si>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</si>
  <si>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</si>
  <si>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</si>
  <si>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</si>
  <si>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</si>
  <si>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</si>
  <si>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</si>
  <si>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</si>
  <si>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</si>
  <si>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</si>
  <si>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</si>
  <si>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</si>
  <si>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</si>
  <si>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</si>
  <si>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</si>
  <si>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</si>
  <si>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</si>
  <si>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</si>
  <si>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</si>
  <si>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</si>
  <si>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</si>
  <si>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</si>
  <si>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</si>
  <si>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</si>
  <si>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</si>
  <si>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</si>
  <si>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</si>
  <si>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</si>
  <si>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</si>
  <si>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</si>
  <si>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</si>
  <si>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</si>
  <si>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</si>
  <si>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</si>
  <si>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</si>
  <si>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</si>
  <si>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</si>
  <si>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</si>
  <si>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</si>
  <si>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</si>
  <si>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</si>
  <si>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</si>
  <si>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</si>
  <si>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</si>
  <si>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</si>
  <si>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</si>
  <si>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</si>
  <si>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</si>
  <si>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</si>
  <si>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</si>
  <si>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</si>
  <si>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</si>
  <si>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</si>
  <si>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</si>
  <si>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</si>
  <si>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</si>
  <si>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</si>
  <si>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</si>
  <si>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</si>
  <si>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</si>
  <si>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</si>
  <si>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</si>
  <si>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</si>
  <si>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</si>
  <si>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</si>
  <si>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</si>
  <si>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</si>
  <si>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</si>
  <si>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</si>
  <si>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</si>
  <si>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</si>
  <si>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</si>
  <si>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</si>
  <si>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</si>
  <si>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</si>
  <si>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</si>
  <si>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</si>
  <si>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</si>
  <si>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</si>
  <si>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</si>
  <si>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</si>
  <si>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</si>
  <si>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</si>
  <si>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</si>
  <si>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</si>
  <si>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</si>
  <si>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</si>
  <si>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</si>
  <si>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</si>
  <si>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</si>
  <si>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</si>
  <si>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</si>
  <si>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</si>
  <si>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</si>
  <si>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</si>
  <si>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</si>
  <si>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</si>
  <si>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</si>
  <si>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</si>
  <si>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</si>
  <si>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</si>
  <si>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</si>
  <si>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</si>
  <si>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</si>
  <si>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</si>
  <si>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</si>
  <si>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</si>
  <si>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</si>
  <si>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</si>
  <si>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</si>
  <si>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</si>
  <si>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</si>
  <si>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</si>
  <si>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</si>
  <si>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</si>
  <si>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</si>
  <si>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</si>
  <si>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</si>
  <si>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</si>
  <si>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</si>
  <si>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</si>
  <si>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</si>
  <si>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</si>
  <si>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</si>
  <si>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</si>
  <si>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</si>
  <si>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</si>
  <si>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</si>
  <si>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</si>
  <si>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</si>
  <si>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</si>
  <si>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</si>
  <si>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</si>
  <si>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</si>
  <si>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</si>
  <si>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</si>
  <si>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</si>
  <si>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</si>
  <si>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</si>
  <si>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</si>
  <si>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</si>
  <si>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</si>
  <si>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</si>
  <si>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</si>
  <si>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</si>
  <si>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</si>
  <si>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</si>
  <si>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</si>
  <si>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</si>
  <si>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</si>
  <si>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</si>
  <si>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</si>
  <si>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</si>
  <si>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</si>
  <si>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</si>
  <si>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</si>
  <si>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</si>
  <si>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</si>
  <si>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</si>
  <si>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</si>
  <si>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</si>
  <si>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</si>
  <si>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</si>
  <si>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</si>
  <si>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</si>
  <si>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</si>
  <si>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</si>
  <si>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</si>
  <si>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</si>
  <si>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</si>
  <si>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</si>
  <si>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</si>
  <si>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</si>
  <si>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</si>
  <si>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</si>
  <si>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</si>
  <si>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</si>
  <si>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</si>
  <si>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</si>
  <si>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</si>
  <si>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</si>
  <si>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</si>
  <si>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</si>
  <si>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</si>
  <si>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</si>
  <si>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</si>
  <si>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</si>
  <si>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</si>
  <si>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</si>
  <si>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</si>
  <si>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</si>
  <si>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</si>
  <si>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</si>
  <si>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</si>
  <si>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</si>
  <si>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</si>
  <si>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</si>
  <si>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</si>
  <si>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</si>
  <si>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</si>
  <si>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</si>
  <si>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</si>
  <si>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</si>
  <si>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</si>
  <si>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</si>
  <si>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</si>
  <si>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</si>
  <si>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</si>
  <si>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</si>
  <si>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</si>
  <si>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</si>
  <si>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</si>
  <si>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</si>
  <si>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</si>
  <si>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</si>
  <si>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</si>
  <si>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</si>
  <si>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</si>
  <si>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</si>
  <si>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</si>
  <si>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</si>
  <si>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</si>
  <si>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</si>
  <si>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</si>
  <si>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</si>
  <si>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</si>
  <si>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</si>
  <si>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</si>
  <si>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</si>
  <si>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</si>
  <si>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</si>
  <si>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</si>
  <si>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</si>
  <si>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</si>
  <si>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</si>
  <si>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</si>
  <si>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</si>
  <si>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</si>
  <si>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</si>
  <si>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</si>
  <si>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</si>
  <si>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</si>
  <si>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</si>
  <si>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</si>
  <si>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</si>
  <si>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</si>
  <si>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</si>
  <si>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</si>
  <si>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</si>
  <si>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</si>
  <si>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</si>
  <si>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</si>
  <si>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</si>
  <si>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</si>
  <si>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</si>
  <si>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</si>
  <si>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</si>
  <si>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</si>
  <si>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</si>
  <si>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</si>
  <si>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</si>
  <si>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</si>
  <si>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</si>
  <si>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</si>
  <si>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</si>
  <si>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</si>
  <si>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</si>
  <si>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</si>
  <si>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</si>
  <si>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</si>
  <si>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</si>
  <si>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</si>
  <si>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</si>
  <si>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</si>
  <si>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</si>
  <si>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</si>
  <si>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</si>
  <si>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</si>
  <si>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</si>
  <si>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</si>
  <si>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</si>
  <si>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</si>
  <si>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</si>
  <si>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</si>
  <si>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</si>
  <si>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</si>
  <si>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</si>
  <si>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</si>
  <si>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</si>
  <si>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</si>
  <si>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</si>
  <si>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</si>
  <si>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</si>
  <si>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</si>
  <si>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</si>
  <si>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</si>
  <si>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</si>
  <si>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</si>
  <si>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</si>
  <si>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</si>
  <si>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</si>
  <si>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</si>
  <si>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</si>
  <si>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</si>
  <si>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</si>
  <si>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</si>
  <si>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</si>
  <si>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</si>
  <si>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</si>
  <si>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</si>
  <si>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</si>
  <si>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</si>
  <si>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</si>
  <si>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</si>
  <si>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</si>
  <si>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</si>
  <si>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</si>
  <si>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</si>
  <si>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</si>
  <si>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</si>
  <si>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</si>
  <si>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</si>
  <si>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</si>
  <si>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</si>
  <si>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</si>
  <si>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</si>
  <si>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</si>
  <si>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</si>
  <si>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</si>
  <si>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</si>
  <si>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</si>
  <si>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</si>
  <si>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</si>
  <si>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</si>
  <si>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</si>
  <si>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</si>
  <si>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</si>
  <si>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</si>
  <si>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</si>
  <si>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</si>
  <si>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</si>
  <si>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</si>
  <si>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</si>
  <si>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</si>
  <si>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</si>
  <si>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</si>
  <si>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</si>
  <si>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</si>
  <si>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</si>
  <si>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</si>
  <si>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</si>
  <si>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</si>
  <si>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</si>
  <si>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</si>
  <si>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</si>
  <si>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</si>
  <si>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</si>
  <si>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</si>
  <si>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</si>
  <si>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</si>
  <si>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</si>
  <si>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</si>
  <si>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</si>
  <si>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</si>
  <si>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</si>
  <si>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</si>
  <si>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</si>
  <si>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</si>
  <si>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</si>
  <si>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</si>
  <si>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</si>
  <si>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</si>
  <si>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</si>
  <si>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</si>
  <si>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</si>
  <si>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</si>
  <si>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</si>
  <si>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</si>
  <si>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</si>
  <si>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</si>
  <si>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</si>
  <si>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</si>
  <si>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</si>
  <si>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</si>
  <si>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</si>
  <si>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</si>
  <si>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</si>
  <si>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</si>
  <si>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</si>
  <si>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</si>
  <si>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</si>
  <si>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</si>
  <si>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</si>
  <si>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</si>
  <si>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</si>
  <si>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</si>
  <si>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</si>
  <si>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</si>
  <si>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</si>
  <si>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</si>
  <si>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</si>
  <si>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</si>
  <si>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</si>
  <si>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</si>
  <si>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</si>
  <si>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</si>
  <si>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</si>
  <si>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</si>
  <si>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</si>
  <si>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</si>
  <si>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</si>
  <si>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</si>
  <si>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</si>
  <si>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</si>
  <si>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</si>
  <si>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</si>
  <si>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</si>
  <si>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</si>
  <si>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</si>
  <si>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</si>
  <si>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</si>
  <si>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</si>
  <si>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</si>
  <si>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</si>
  <si>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</si>
  <si>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</si>
  <si>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</si>
  <si>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</si>
  <si>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</si>
  <si>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</si>
  <si>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</si>
  <si>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</si>
  <si>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</si>
  <si>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</si>
  <si>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</si>
  <si>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</si>
  <si>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</si>
  <si>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</si>
  <si>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</si>
  <si>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</si>
  <si>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</si>
  <si>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</si>
  <si>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</si>
  <si>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</si>
  <si>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</si>
  <si>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</si>
  <si>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</si>
  <si>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</si>
  <si>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</si>
  <si>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</si>
  <si>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</si>
  <si>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</si>
  <si>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</si>
  <si>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</si>
  <si>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</si>
  <si>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</si>
  <si>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</si>
  <si>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</si>
  <si>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</si>
  <si>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</si>
  <si>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</si>
  <si>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</si>
  <si>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</si>
  <si>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</si>
  <si>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</si>
  <si>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</si>
  <si>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</si>
  <si>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</si>
  <si>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</si>
  <si>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</si>
  <si>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</si>
  <si>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</si>
  <si>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</si>
  <si>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</si>
  <si>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</si>
  <si>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</si>
  <si>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</si>
  <si>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</si>
  <si>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</si>
  <si>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</si>
  <si>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</si>
  <si>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</si>
  <si>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</si>
  <si>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</si>
  <si>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</si>
  <si>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</si>
  <si>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</si>
  <si>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</si>
  <si>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</si>
  <si>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</si>
  <si>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</si>
  <si>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</si>
  <si>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</si>
  <si>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</si>
  <si>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</si>
  <si>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</si>
  <si>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</si>
  <si>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</si>
  <si>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</si>
  <si>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</si>
  <si>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</si>
  <si>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</si>
  <si>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</si>
  <si>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</si>
  <si>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</si>
  <si>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</si>
  <si>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</si>
  <si>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</si>
  <si>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</si>
  <si>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</si>
  <si>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</si>
  <si>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</si>
  <si>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</si>
  <si>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</si>
  <si>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</si>
  <si>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</si>
  <si>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</si>
  <si>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</si>
  <si>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</si>
  <si>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</si>
  <si>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</si>
  <si>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</si>
  <si>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</si>
  <si>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</si>
  <si>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</si>
  <si>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</si>
  <si>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</si>
  <si>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</si>
  <si>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</si>
  <si>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</si>
  <si>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</si>
  <si>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</si>
  <si>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</si>
  <si>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</si>
  <si>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</si>
  <si>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</si>
  <si>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</si>
  <si>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</si>
  <si>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</si>
  <si>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</si>
  <si>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</si>
  <si>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</si>
  <si>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</si>
  <si>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</si>
  <si>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</si>
  <si>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</si>
  <si>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</si>
  <si>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</si>
  <si>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</si>
  <si>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</si>
  <si>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</si>
  <si>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</si>
  <si>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</si>
  <si>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</si>
  <si>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</si>
  <si>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</si>
  <si>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</si>
  <si>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</si>
  <si>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</si>
  <si>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</si>
  <si>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</si>
  <si>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</si>
  <si>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</si>
  <si>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</si>
  <si>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</si>
  <si>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</si>
  <si>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</si>
  <si>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</si>
  <si>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</si>
  <si>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</si>
  <si>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</si>
  <si>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</si>
  <si>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</si>
  <si>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</si>
  <si>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</si>
  <si>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</si>
  <si>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</si>
  <si>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</si>
  <si>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</si>
  <si>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</si>
  <si>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</si>
  <si>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</si>
  <si>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</si>
  <si>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</si>
  <si>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</si>
  <si>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</si>
  <si>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</si>
  <si>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</si>
  <si>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</si>
  <si>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</si>
  <si>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</si>
  <si>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</si>
  <si>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</si>
  <si>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</si>
  <si>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</si>
  <si>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</si>
  <si>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</si>
  <si>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</si>
  <si>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</si>
  <si>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</si>
  <si>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</si>
  <si>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</si>
  <si>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</si>
  <si>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</si>
  <si>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</si>
  <si>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</si>
  <si>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</si>
  <si>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</si>
  <si>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</si>
  <si>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</si>
  <si>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</si>
  <si>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</si>
  <si>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</si>
  <si>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</si>
  <si>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</si>
  <si>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</si>
  <si>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</si>
  <si>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</si>
  <si>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</si>
  <si>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</si>
  <si>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</si>
  <si>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</si>
  <si>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</si>
  <si>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</si>
  <si>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</si>
  <si>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</si>
  <si>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</si>
  <si>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</si>
  <si>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</si>
  <si>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</si>
  <si>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</si>
  <si>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</si>
  <si>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</si>
  <si>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</si>
  <si>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</si>
  <si>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</si>
  <si>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</si>
  <si>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</si>
  <si>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</si>
  <si>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</si>
  <si>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</si>
  <si>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</si>
  <si>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</si>
  <si>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</si>
  <si>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</si>
  <si>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</si>
  <si>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</si>
  <si>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</si>
  <si>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</si>
  <si>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</si>
  <si>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</si>
  <si>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</si>
  <si>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</si>
  <si>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</si>
  <si>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</si>
  <si>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</si>
  <si>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</si>
  <si>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</si>
  <si>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</si>
  <si>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</si>
  <si>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</si>
  <si>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</si>
  <si>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</si>
  <si>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</si>
  <si>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</si>
  <si>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</si>
  <si>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</si>
  <si>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</si>
  <si>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</si>
  <si>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</si>
  <si>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</si>
  <si>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</si>
  <si>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</si>
  <si>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</si>
  <si>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</si>
  <si>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</si>
  <si>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</si>
  <si>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</si>
  <si>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</si>
  <si>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</si>
  <si>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</si>
  <si>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</si>
  <si>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</si>
  <si>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</si>
  <si>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</si>
  <si>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</si>
  <si>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</si>
  <si>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</si>
  <si>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</si>
  <si>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</si>
  <si>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</si>
  <si>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</si>
  <si>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</si>
  <si>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</si>
  <si>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</si>
  <si>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</si>
  <si>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</si>
  <si>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</si>
  <si>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</si>
  <si>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</si>
  <si>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</si>
  <si>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</si>
  <si>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</si>
  <si>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</si>
  <si>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</si>
  <si>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</si>
  <si>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</si>
  <si>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</si>
  <si>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</si>
  <si>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</si>
  <si>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</si>
  <si>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</si>
  <si>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</si>
  <si>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</si>
  <si>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</si>
  <si>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</si>
  <si>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</si>
  <si>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</si>
  <si>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</si>
  <si>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</si>
  <si>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</si>
  <si>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</si>
  <si>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</si>
  <si>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</si>
  <si>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</si>
  <si>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</si>
  <si>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</si>
  <si>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</si>
  <si>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</si>
  <si>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</si>
  <si>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</si>
  <si>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</si>
  <si>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</si>
  <si>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</si>
  <si>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</si>
  <si>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</si>
  <si>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</si>
  <si>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</si>
  <si>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</si>
  <si>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</si>
  <si>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</si>
  <si>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</si>
  <si>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</si>
  <si>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</si>
  <si>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</si>
  <si>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</si>
  <si>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</si>
  <si>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</si>
  <si>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</si>
  <si>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</si>
  <si>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</si>
  <si>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</si>
  <si>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</si>
  <si>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</si>
  <si>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</si>
  <si>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</si>
  <si>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</si>
  <si>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</si>
  <si>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</si>
  <si>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</si>
  <si>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</si>
  <si>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</si>
  <si>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</si>
  <si>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</si>
  <si>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</si>
  <si>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</si>
  <si>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</si>
  <si>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</si>
  <si>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</si>
  <si>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</si>
  <si>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</si>
  <si>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</si>
  <si>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</si>
  <si>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</si>
  <si>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</si>
  <si>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</si>
  <si>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</si>
  <si>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</si>
  <si>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</si>
  <si>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</si>
  <si>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</si>
  <si>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</si>
  <si>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</si>
  <si>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</si>
  <si>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</si>
  <si>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</si>
  <si>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</si>
  <si>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</si>
  <si>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</si>
  <si>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</si>
  <si>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</si>
  <si>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</si>
  <si>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</si>
  <si>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</si>
  <si>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</si>
  <si>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</si>
  <si>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</si>
  <si>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</si>
  <si>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</si>
  <si>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</si>
  <si>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</si>
  <si>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</si>
  <si>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</si>
  <si>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</si>
  <si>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</si>
  <si>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</si>
  <si>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</si>
  <si>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</si>
  <si>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</si>
  <si>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</si>
  <si>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</si>
  <si>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</si>
  <si>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</si>
  <si>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</si>
  <si>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</si>
  <si>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</si>
  <si>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</si>
  <si>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</si>
  <si>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</si>
  <si>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</si>
  <si>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</si>
  <si>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</si>
  <si>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</si>
  <si>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</si>
  <si>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</si>
  <si>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</si>
  <si>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</si>
  <si>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</si>
  <si>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</si>
  <si>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</si>
  <si>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</si>
  <si>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</si>
  <si>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</si>
  <si>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</si>
  <si>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</si>
  <si>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</si>
  <si>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</si>
  <si>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</si>
  <si>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</si>
  <si>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</si>
  <si>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</si>
  <si>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</si>
  <si>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</si>
  <si>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</si>
  <si>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</si>
  <si>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</si>
  <si>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</si>
  <si>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</si>
  <si>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</si>
  <si>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</si>
  <si>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</si>
  <si>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</si>
  <si>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</si>
  <si>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</si>
  <si>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</si>
  <si>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</si>
  <si>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</si>
  <si>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</si>
  <si>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</si>
  <si>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</si>
  <si>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</si>
  <si>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</si>
  <si>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</si>
  <si>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</si>
  <si>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</si>
  <si>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</si>
  <si>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</si>
  <si>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</si>
  <si>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</si>
  <si>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</si>
  <si>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</si>
  <si>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</si>
  <si>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</si>
  <si>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</si>
  <si>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</si>
  <si>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</si>
  <si>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</si>
  <si>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</si>
  <si>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</si>
  <si>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</si>
  <si>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</si>
  <si>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</si>
  <si>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</si>
  <si>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</si>
  <si>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</si>
  <si>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</si>
  <si>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</si>
  <si>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</si>
  <si>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</si>
  <si>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</si>
  <si>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</si>
  <si>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</si>
  <si>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</si>
  <si>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</si>
  <si>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</si>
  <si>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</si>
  <si>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</si>
  <si>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</si>
  <si>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</si>
  <si>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</si>
  <si>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</si>
  <si>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</si>
  <si>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</si>
  <si>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</si>
  <si>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</si>
  <si>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</si>
  <si>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</si>
  <si>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</si>
  <si>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</si>
  <si>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</si>
  <si>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</si>
  <si>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</si>
  <si>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</si>
  <si>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</si>
  <si>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</si>
  <si>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</si>
  <si>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</si>
  <si>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</si>
  <si>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</si>
  <si>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</si>
  <si>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</si>
  <si>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</si>
  <si>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</si>
  <si>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</si>
  <si>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</si>
  <si>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</si>
  <si>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</si>
  <si>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</si>
  <si>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</si>
  <si>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</si>
  <si>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</si>
  <si>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</si>
  <si>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</si>
  <si>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</si>
  <si>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</si>
  <si>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</si>
  <si>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</si>
  <si>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</si>
  <si>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</si>
  <si>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</si>
  <si>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</si>
  <si>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</si>
  <si>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</si>
  <si>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</si>
  <si>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</si>
  <si>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</si>
  <si>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</si>
  <si>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</si>
  <si>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</si>
  <si>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</si>
  <si>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</si>
  <si>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</si>
  <si>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</si>
  <si>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</si>
  <si>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</si>
  <si>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</si>
  <si>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</si>
  <si>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</si>
  <si>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</si>
  <si>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</si>
  <si>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</si>
  <si>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</si>
  <si>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</si>
  <si>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</si>
  <si>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</si>
  <si>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</si>
  <si>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</si>
  <si>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</si>
  <si>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</si>
  <si>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</si>
  <si>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</si>
  <si>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</si>
  <si>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</si>
  <si>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</si>
  <si>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</si>
  <si>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</si>
  <si>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</si>
  <si>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</si>
  <si>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</si>
  <si>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</si>
  <si>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</si>
  <si>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</si>
  <si>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</si>
  <si>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</si>
  <si>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</si>
  <si>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</si>
  <si>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</si>
  <si>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</si>
  <si>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</si>
  <si>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</si>
  <si>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</si>
  <si>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</si>
  <si>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</si>
  <si>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</si>
  <si>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</si>
  <si>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</si>
  <si>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</si>
  <si>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</si>
  <si>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</si>
  <si>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</si>
  <si>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</si>
  <si>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</si>
  <si>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</si>
  <si>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</si>
  <si>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</si>
  <si>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</si>
  <si>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</si>
  <si>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</si>
  <si>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</si>
  <si>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</si>
  <si>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</si>
  <si>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</si>
  <si>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</si>
  <si>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</si>
  <si>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</si>
  <si>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</si>
  <si>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</si>
  <si>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</si>
  <si>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</si>
  <si>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</si>
  <si>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</si>
  <si>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</si>
  <si>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</si>
  <si>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</si>
  <si>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</si>
  <si>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</si>
  <si>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</si>
  <si>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</si>
  <si>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</si>
  <si>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</si>
  <si>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</si>
  <si>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</si>
  <si>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</si>
  <si>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</si>
  <si>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</si>
  <si>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</si>
  <si>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</si>
  <si>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</si>
  <si>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</si>
  <si>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</si>
  <si>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</si>
  <si>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</si>
  <si>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</si>
  <si>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</si>
  <si>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</si>
  <si>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</si>
  <si>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</si>
  <si>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</si>
  <si>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</si>
  <si>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</si>
  <si>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</si>
  <si>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</si>
  <si>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</si>
  <si>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</si>
  <si>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</si>
  <si>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</si>
  <si>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</si>
  <si>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</si>
  <si>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</si>
  <si>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</si>
  <si>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</si>
  <si>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</si>
  <si>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</si>
  <si>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</si>
  <si>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</si>
  <si>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</si>
  <si>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</si>
  <si>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</si>
  <si>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</si>
  <si>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</si>
  <si>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</si>
  <si>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</si>
  <si>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</si>
  <si>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</si>
  <si>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</si>
  <si>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</si>
  <si>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</si>
  <si>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</si>
  <si>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</si>
  <si>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</si>
  <si>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</si>
  <si>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</si>
  <si>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</si>
  <si>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</si>
  <si>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</si>
  <si>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</si>
  <si>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</si>
  <si>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</si>
  <si>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</si>
  <si>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</si>
  <si>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</si>
  <si>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</si>
  <si>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</si>
  <si>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</si>
  <si>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</si>
  <si>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</si>
  <si>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</si>
  <si>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</si>
  <si>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</si>
  <si>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</si>
  <si>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</si>
  <si>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</si>
  <si>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</si>
  <si>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</si>
  <si>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</si>
  <si>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</si>
  <si>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</si>
  <si>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</si>
  <si>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</si>
  <si>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</si>
  <si>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</si>
  <si>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</si>
  <si>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</si>
  <si>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</si>
  <si>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</si>
  <si>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</si>
  <si>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</si>
  <si>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</si>
  <si>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</si>
  <si>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</si>
  <si>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</si>
  <si>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</si>
  <si>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</si>
  <si>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</si>
  <si>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</si>
  <si>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</si>
  <si>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</si>
  <si>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</si>
  <si>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</si>
  <si>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</si>
  <si>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</si>
  <si>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</si>
  <si>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</si>
  <si>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</si>
  <si>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</si>
  <si>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</si>
  <si>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</si>
  <si>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</si>
  <si>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</si>
  <si>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</si>
  <si>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</si>
  <si>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</si>
  <si>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</si>
  <si>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</si>
  <si>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</si>
  <si>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</si>
  <si>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</si>
  <si>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</si>
  <si>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</si>
  <si>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</si>
  <si>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</si>
  <si>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</si>
  <si>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</si>
  <si>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</si>
  <si>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</si>
  <si>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</si>
  <si>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</si>
  <si>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</si>
  <si>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</si>
  <si>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</si>
  <si>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</si>
  <si>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</si>
  <si>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</si>
  <si>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</si>
  <si>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</si>
  <si>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</si>
  <si>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</si>
  <si>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</si>
  <si>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</si>
  <si>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</si>
  <si>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</si>
  <si>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</si>
  <si>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</si>
  <si>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</si>
  <si>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</si>
  <si>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</si>
  <si>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</si>
  <si>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</si>
  <si>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</si>
  <si>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</si>
  <si>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</si>
  <si>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</si>
  <si>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</si>
  <si>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</si>
  <si>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</si>
  <si>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</si>
  <si>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</si>
  <si>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</si>
  <si>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</si>
  <si>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</si>
  <si>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</si>
  <si>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</si>
  <si>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</si>
  <si>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</si>
  <si>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</si>
  <si>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</si>
  <si>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</si>
  <si>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</si>
  <si>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</si>
  <si>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</si>
  <si>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</si>
  <si>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</si>
  <si>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</si>
  <si>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</si>
  <si>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</si>
  <si>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</si>
  <si>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</si>
  <si>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</si>
  <si>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</si>
  <si>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</si>
  <si>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</si>
  <si>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</si>
  <si>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</si>
  <si>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</si>
  <si>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</si>
  <si>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</si>
  <si>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</si>
  <si>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</si>
  <si>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</si>
  <si>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</si>
  <si>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</si>
  <si>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</si>
  <si>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</si>
  <si>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</si>
  <si>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</si>
  <si>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</si>
  <si>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</si>
  <si>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</si>
  <si>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</si>
  <si>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</si>
  <si>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</si>
  <si>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</si>
  <si>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</si>
  <si>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</si>
  <si>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</si>
  <si>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</si>
  <si>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</si>
  <si>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</si>
  <si>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</si>
  <si>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</si>
  <si>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</si>
  <si>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</si>
  <si>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</si>
  <si>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</si>
  <si>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</si>
  <si>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</si>
  <si>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</si>
  <si>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</si>
  <si>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</si>
  <si>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</si>
  <si>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</si>
  <si>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</si>
  <si>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</si>
  <si>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</si>
  <si>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</si>
  <si>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</si>
  <si>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</si>
  <si>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</si>
  <si>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</si>
  <si>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</si>
  <si>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</si>
  <si>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</si>
  <si>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</si>
  <si>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</si>
  <si>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</si>
  <si>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</si>
  <si>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</si>
  <si>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</si>
  <si>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</si>
  <si>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</si>
  <si>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</si>
  <si>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</si>
  <si>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</si>
  <si>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</si>
  <si>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</si>
  <si>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</si>
  <si>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</si>
  <si>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</si>
  <si>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</si>
  <si>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</si>
  <si>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</si>
  <si>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</si>
  <si>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</si>
  <si>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</si>
  <si>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</si>
  <si>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</si>
  <si>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</si>
  <si>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</si>
  <si>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</si>
  <si>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</si>
  <si>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</si>
  <si>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</si>
  <si>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</si>
  <si>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</si>
  <si>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</si>
  <si>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</si>
  <si>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</si>
  <si>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</si>
  <si>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</si>
  <si>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</si>
  <si>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</si>
  <si>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</si>
  <si>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</si>
  <si>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</si>
  <si>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</si>
  <si>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</si>
  <si>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</si>
  <si>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</si>
  <si>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</si>
  <si>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</si>
  <si>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</si>
  <si>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</si>
  <si>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</si>
  <si>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</si>
  <si>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</si>
  <si>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</si>
  <si>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</si>
  <si>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</si>
  <si>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</si>
  <si>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</si>
  <si>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</si>
  <si>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</si>
  <si>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</si>
  <si>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</si>
  <si>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</si>
  <si>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</si>
  <si>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</si>
  <si>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</si>
  <si>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</si>
  <si>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</si>
  <si>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</si>
  <si>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</si>
  <si>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</si>
  <si>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</si>
  <si>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</si>
  <si>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</si>
  <si>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</si>
  <si>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</si>
  <si>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</si>
  <si>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</si>
  <si>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</si>
  <si>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</si>
  <si>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</si>
  <si>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</si>
  <si>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</si>
  <si>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</si>
  <si>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</si>
  <si>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</si>
  <si>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</si>
  <si>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</si>
  <si>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</si>
  <si>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</si>
  <si>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</si>
  <si>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</si>
  <si>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</si>
  <si>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</si>
  <si>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</si>
  <si>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</si>
  <si>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</si>
  <si>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</si>
  <si>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</si>
  <si>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</si>
  <si>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</si>
  <si>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</si>
  <si>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</si>
  <si>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</si>
  <si>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</si>
  <si>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</si>
  <si>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</si>
  <si>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</si>
  <si>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</si>
  <si>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</si>
  <si>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</si>
  <si>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</si>
  <si>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</si>
  <si>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</si>
  <si>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</si>
  <si>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</si>
  <si>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</si>
  <si>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</si>
  <si>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</si>
  <si>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</si>
  <si>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</si>
  <si>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</si>
  <si>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</si>
  <si>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</si>
  <si>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</si>
  <si>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</si>
  <si>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</si>
  <si>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</si>
  <si>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</si>
  <si>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</si>
  <si>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</si>
  <si>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</si>
  <si>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</si>
  <si>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</si>
  <si>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</si>
  <si>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</si>
  <si>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</si>
  <si>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</si>
  <si>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</si>
  <si>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</si>
  <si>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</si>
  <si>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</si>
  <si>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</si>
  <si>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</si>
  <si>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</si>
  <si>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</si>
  <si>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</si>
  <si>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</si>
  <si>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</si>
  <si>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</si>
  <si>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</si>
  <si>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</si>
  <si>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</si>
  <si>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</si>
  <si>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</si>
  <si>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</si>
  <si>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</si>
  <si>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</si>
  <si>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</si>
  <si>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</si>
  <si>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</si>
  <si>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</si>
  <si>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</si>
  <si>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</si>
  <si>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</si>
  <si>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</si>
  <si>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</si>
  <si>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</si>
  <si>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</si>
  <si>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</si>
  <si>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</si>
  <si>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</si>
  <si>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</si>
  <si>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</si>
  <si>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</si>
  <si>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</si>
  <si>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</si>
  <si>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</si>
  <si>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</si>
  <si>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</si>
  <si>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</si>
  <si>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</si>
  <si>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</si>
  <si>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</si>
  <si>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</si>
  <si>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</si>
  <si>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</si>
  <si>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</si>
  <si>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</si>
  <si>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</si>
  <si>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</si>
  <si>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</si>
  <si>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</si>
  <si>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</si>
  <si>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</si>
  <si>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</si>
  <si>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</si>
  <si>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</si>
  <si>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</si>
  <si>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</si>
  <si>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</si>
  <si>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</si>
  <si>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</si>
  <si>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</si>
  <si>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</si>
  <si>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</si>
  <si>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</si>
  <si>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</si>
  <si>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</si>
  <si>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</si>
  <si>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</si>
  <si>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</si>
  <si>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</si>
  <si>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</si>
  <si>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</si>
  <si>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</si>
  <si>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</si>
  <si>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</si>
  <si>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</si>
  <si>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</si>
  <si>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</si>
  <si>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</si>
  <si>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</si>
  <si>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</si>
  <si>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</si>
  <si>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</si>
  <si>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</si>
  <si>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</si>
  <si>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</si>
  <si>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</si>
  <si>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</si>
  <si>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</si>
  <si>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</si>
  <si>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</si>
  <si>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</si>
  <si>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</si>
  <si>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</si>
  <si>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</si>
  <si>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</si>
  <si>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</si>
  <si>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</si>
  <si>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</si>
  <si>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</si>
  <si>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</si>
  <si>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</si>
  <si>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</si>
  <si>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</si>
  <si>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</si>
  <si>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</si>
  <si>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</si>
  <si>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</si>
  <si>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</si>
  <si>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</si>
  <si>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</si>
  <si>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</si>
  <si>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</si>
  <si>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</si>
  <si>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</si>
  <si>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</si>
  <si>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</si>
  <si>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</si>
  <si>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</si>
  <si>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</si>
  <si>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</si>
  <si>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</si>
  <si>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</si>
  <si>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</si>
  <si>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</si>
  <si>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</si>
  <si>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</si>
  <si>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</si>
  <si>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</si>
  <si>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</si>
  <si>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</si>
  <si>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</si>
  <si>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</si>
  <si>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</si>
  <si>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</si>
  <si>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</si>
  <si>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</si>
  <si>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</si>
  <si>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</si>
  <si>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</si>
  <si>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</si>
  <si>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</si>
  <si>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</si>
  <si>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</si>
  <si>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</si>
  <si>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</si>
  <si>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</si>
  <si>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</si>
  <si>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</si>
  <si>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</si>
  <si>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</si>
  <si>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</si>
  <si>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</si>
  <si>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</si>
  <si>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</si>
  <si>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</si>
  <si>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</si>
  <si>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</si>
  <si>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</si>
  <si>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</si>
  <si>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</si>
  <si>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</si>
  <si>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</si>
  <si>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</si>
  <si>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</si>
  <si>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</si>
  <si>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</si>
  <si>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</si>
  <si>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</si>
  <si>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</si>
  <si>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</si>
  <si>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</si>
  <si>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</si>
  <si>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</si>
  <si>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</si>
  <si>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</si>
  <si>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</si>
  <si>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</si>
  <si>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</si>
  <si>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</si>
  <si>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</si>
  <si>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</si>
  <si>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</si>
  <si>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</si>
  <si>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</si>
  <si>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</si>
  <si>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</si>
  <si>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</si>
  <si>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</si>
  <si>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</si>
  <si>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</si>
  <si>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</si>
  <si>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</si>
  <si>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</si>
  <si>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</si>
  <si>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</si>
  <si>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</si>
  <si>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</si>
  <si>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</si>
  <si>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</si>
  <si>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</si>
  <si>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</si>
  <si>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</si>
  <si>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</si>
  <si>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</si>
  <si>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</si>
  <si>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</si>
  <si>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</si>
  <si>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</si>
  <si>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</si>
  <si>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</si>
  <si>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</si>
  <si>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</si>
  <si>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</si>
  <si>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</si>
  <si>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</si>
  <si>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</si>
  <si>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</si>
  <si>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</si>
  <si>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</si>
  <si>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</si>
  <si>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</si>
  <si>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</si>
  <si>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</si>
  <si>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</si>
  <si>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</si>
  <si>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</si>
  <si>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</si>
  <si>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</si>
  <si>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</si>
  <si>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</si>
  <si>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</si>
  <si>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</si>
  <si>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</si>
  <si>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</si>
  <si>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</si>
  <si>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</si>
  <si>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</si>
  <si>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</si>
  <si>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</si>
  <si>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</si>
  <si>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</si>
  <si>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</si>
  <si>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</si>
  <si>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</si>
  <si>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</si>
  <si>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</si>
  <si>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</si>
  <si>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</si>
  <si>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</si>
  <si>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</si>
  <si>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</si>
  <si>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</si>
  <si>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</si>
  <si>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</si>
  <si>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</si>
  <si>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</si>
  <si>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</si>
  <si>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</si>
  <si>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</si>
  <si>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</si>
  <si>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</si>
  <si>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</si>
  <si>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</si>
  <si>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</si>
  <si>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</si>
  <si>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</si>
  <si>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</si>
  <si>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</si>
  <si>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</si>
  <si>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</si>
  <si>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</si>
  <si>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</si>
  <si>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</si>
  <si>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</si>
  <si>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</si>
  <si>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</si>
  <si>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</si>
  <si>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</si>
  <si>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</si>
  <si>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</si>
  <si>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</si>
  <si>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</si>
  <si>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</si>
  <si>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</si>
  <si>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</si>
  <si>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</si>
  <si>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</si>
  <si>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</si>
  <si>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</si>
  <si>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</si>
  <si>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</si>
  <si>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</si>
  <si>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</si>
  <si>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</si>
  <si>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</si>
  <si>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</si>
  <si>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</si>
  <si>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</si>
  <si>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</si>
  <si>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</si>
  <si>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</si>
  <si>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</si>
  <si>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</si>
  <si>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</si>
  <si>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</si>
  <si>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</si>
  <si>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</si>
  <si>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</si>
  <si>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</si>
  <si>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</si>
  <si>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</si>
  <si>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</si>
  <si>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</si>
  <si>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</si>
  <si>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</si>
  <si>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</si>
  <si>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</si>
  <si>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</si>
  <si>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</si>
  <si>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</si>
  <si>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</si>
  <si>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</si>
  <si>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</si>
  <si>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</si>
  <si>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</si>
  <si>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</si>
  <si>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</si>
  <si>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</si>
  <si>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</si>
  <si>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</si>
  <si>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</si>
  <si>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</si>
  <si>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</si>
  <si>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</si>
  <si>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</si>
  <si>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</si>
  <si>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</si>
  <si>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</si>
  <si>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</si>
  <si>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</si>
  <si>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</si>
  <si>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</si>
  <si>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</si>
  <si>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</si>
  <si>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</si>
  <si>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</si>
  <si>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</si>
  <si>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</si>
  <si>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</si>
  <si>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</si>
  <si>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</si>
  <si>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</si>
  <si>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</si>
  <si>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</si>
  <si>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</si>
  <si>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</si>
  <si>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</si>
  <si>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</si>
  <si>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</si>
  <si>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</si>
  <si>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</si>
  <si>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</si>
  <si>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</si>
  <si>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</si>
  <si>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</si>
  <si>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</si>
  <si>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</si>
  <si>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</si>
  <si>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</si>
  <si>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</si>
  <si>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</si>
  <si>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</si>
  <si>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</si>
  <si>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</si>
  <si>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</si>
  <si>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</si>
  <si>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</si>
  <si>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</si>
  <si>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</si>
  <si>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</si>
  <si>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</si>
  <si>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</si>
  <si>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</si>
  <si>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</si>
  <si>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</si>
  <si>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</si>
  <si>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</si>
  <si>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</si>
  <si>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</si>
  <si>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</si>
  <si>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</si>
  <si>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</si>
  <si>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</si>
  <si>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</si>
  <si>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</si>
  <si>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</si>
  <si>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</si>
  <si>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</si>
  <si>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</si>
  <si>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</si>
  <si>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</si>
  <si>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</si>
  <si>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</si>
  <si>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</si>
  <si>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</si>
  <si>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</si>
  <si>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</si>
  <si>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</si>
  <si>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</si>
  <si>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</si>
  <si>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</si>
  <si>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</si>
  <si>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</si>
  <si>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</si>
  <si>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</si>
  <si>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</si>
  <si>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</si>
  <si>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</si>
  <si>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</si>
  <si>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</si>
  <si>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</si>
  <si>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</si>
  <si>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</si>
  <si>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</si>
  <si>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</si>
  <si>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</si>
  <si>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</si>
  <si>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</si>
  <si>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</si>
  <si>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</si>
  <si>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</si>
  <si>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</si>
  <si>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</si>
  <si>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</si>
  <si>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</si>
  <si>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</si>
  <si>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</si>
  <si>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</si>
  <si>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</si>
  <si>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</si>
  <si>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</si>
  <si>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</si>
  <si>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</si>
  <si>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</si>
  <si>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</si>
  <si>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</si>
  <si>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</si>
  <si>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</si>
  <si>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</si>
  <si>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</si>
  <si>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</si>
  <si>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</si>
  <si>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</si>
  <si>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</si>
  <si>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</si>
  <si>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</si>
  <si>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</si>
  <si>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</si>
  <si>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</si>
  <si>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</si>
  <si>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</si>
  <si>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</si>
  <si>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</si>
  <si>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</si>
  <si>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</si>
  <si>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</si>
  <si>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</si>
  <si>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</si>
  <si>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</si>
  <si>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</si>
  <si>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</si>
  <si>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</si>
  <si>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</si>
  <si>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</si>
  <si>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</si>
  <si>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</si>
  <si>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</si>
  <si>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</si>
  <si>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</si>
  <si>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</si>
  <si>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</si>
  <si>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</si>
  <si>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</si>
  <si>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</si>
  <si>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</si>
  <si>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</si>
  <si>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</si>
  <si>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</si>
  <si>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</si>
  <si>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</si>
  <si>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</si>
  <si>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</si>
  <si>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</si>
  <si>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</si>
  <si>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</si>
  <si>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</si>
  <si>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</si>
  <si>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</si>
  <si>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</si>
  <si>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</si>
  <si>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</si>
  <si>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</si>
  <si>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</si>
  <si>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</si>
  <si>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</si>
  <si>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</si>
  <si>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</si>
  <si>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</si>
  <si>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</si>
  <si>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</si>
  <si>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</si>
  <si>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</si>
  <si>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</si>
  <si>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</si>
  <si>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</si>
  <si>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</si>
  <si>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</si>
  <si>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</si>
  <si>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</si>
  <si>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</si>
  <si>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</si>
  <si>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</si>
  <si>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</si>
  <si>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</si>
  <si>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</si>
  <si>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</si>
  <si>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</si>
  <si>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</si>
  <si>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</si>
  <si>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</si>
  <si>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</si>
  <si>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</si>
  <si>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</si>
  <si>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</si>
  <si>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</si>
  <si>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</si>
  <si>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</si>
  <si>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</si>
  <si>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</si>
  <si>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</si>
  <si>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</si>
  <si>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</si>
  <si>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</si>
  <si>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</si>
  <si>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</si>
  <si>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</si>
  <si>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</si>
  <si>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</si>
  <si>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</si>
  <si>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</si>
  <si>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</si>
  <si>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</si>
  <si>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</si>
  <si>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</si>
  <si>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</si>
  <si>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</si>
  <si>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</si>
  <si>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</si>
  <si>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</si>
  <si>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</si>
  <si>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</si>
  <si>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</si>
  <si>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</si>
  <si>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</si>
  <si>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</si>
  <si>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</si>
  <si>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</si>
  <si>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</si>
  <si>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</si>
  <si>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</si>
  <si>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</si>
  <si>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</si>
  <si>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</si>
  <si>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</si>
  <si>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</si>
  <si>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</si>
  <si>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</si>
  <si>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</si>
  <si>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</si>
  <si>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</si>
  <si>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</si>
  <si>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</si>
  <si>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</si>
  <si>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</si>
  <si>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</si>
  <si>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</si>
  <si>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</si>
  <si>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</si>
  <si>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</si>
  <si>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</si>
  <si>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</si>
  <si>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</si>
  <si>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</si>
  <si>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</si>
  <si>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</si>
  <si>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</si>
  <si>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</si>
  <si>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</si>
  <si>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</si>
  <si>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</si>
  <si>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</si>
  <si>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</si>
  <si>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</si>
  <si>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</si>
  <si>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</si>
  <si>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</si>
  <si>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</si>
  <si>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</si>
  <si>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</si>
  <si>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</si>
  <si>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</si>
  <si>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</si>
  <si>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</si>
  <si>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</si>
  <si>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</si>
  <si>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</si>
  <si>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</si>
  <si>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</si>
  <si>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</si>
  <si>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</si>
  <si>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</si>
  <si>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</si>
  <si>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</si>
  <si>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</si>
  <si>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</si>
  <si>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</si>
  <si>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</si>
  <si>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</si>
  <si>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</si>
  <si>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</si>
  <si>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</si>
  <si>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</si>
  <si>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</si>
  <si>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</si>
  <si>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</si>
  <si>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</si>
  <si>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</si>
  <si>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</si>
  <si>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</si>
  <si>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</si>
  <si>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</si>
  <si>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</si>
  <si>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</si>
  <si>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</si>
  <si>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</si>
  <si>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</si>
  <si>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</si>
  <si>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</si>
  <si>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</si>
  <si>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</si>
  <si>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</si>
  <si>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</si>
  <si>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</si>
  <si>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</si>
  <si>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</si>
  <si>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</si>
  <si>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</si>
  <si>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</si>
  <si>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</si>
  <si>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</si>
  <si>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</si>
  <si>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</si>
  <si>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</si>
  <si>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</si>
  <si>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</si>
  <si>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</si>
  <si>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</si>
  <si>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</si>
  <si>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</si>
  <si>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</si>
  <si>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</si>
  <si>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</si>
  <si>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</si>
  <si>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</si>
  <si>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</si>
  <si>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</si>
  <si>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</si>
  <si>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</si>
  <si>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</si>
  <si>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</si>
  <si>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</si>
  <si>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</si>
  <si>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</si>
  <si>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</si>
  <si>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</si>
  <si>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</si>
  <si>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</si>
  <si>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</si>
  <si>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</si>
  <si>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</si>
  <si>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</si>
  <si>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</si>
  <si>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</si>
  <si>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</si>
  <si>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</si>
  <si>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</si>
  <si>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</si>
  <si>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</si>
  <si>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</si>
  <si>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</si>
  <si>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</si>
  <si>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</si>
  <si>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</si>
  <si>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</si>
  <si>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</si>
  <si>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</si>
  <si>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</si>
  <si>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</si>
  <si>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</si>
  <si>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</si>
  <si>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</si>
  <si>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</si>
  <si>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</si>
  <si>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</si>
  <si>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</si>
  <si>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</si>
  <si>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</si>
  <si>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</si>
  <si>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</si>
  <si>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</si>
  <si>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</si>
  <si>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</si>
  <si>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</si>
  <si>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</si>
  <si>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</si>
  <si>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</si>
  <si>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</si>
  <si>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</si>
  <si>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</si>
  <si>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</si>
  <si>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</si>
  <si>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</si>
  <si>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</si>
  <si>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</si>
  <si>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</si>
  <si>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</si>
  <si>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</si>
  <si>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</si>
  <si>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</si>
  <si>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</si>
  <si>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</si>
  <si>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</si>
  <si>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</si>
  <si>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</si>
  <si>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</si>
  <si>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</si>
  <si>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</si>
  <si>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</si>
  <si>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</si>
  <si>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</si>
  <si>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</si>
  <si>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</si>
  <si>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</si>
  <si>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</si>
  <si>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</si>
  <si>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</si>
  <si>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</si>
  <si>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</si>
  <si>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</si>
  <si>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</si>
  <si>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</si>
  <si>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</si>
  <si>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</si>
  <si>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</si>
  <si>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</si>
  <si>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</si>
  <si>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</si>
  <si>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</si>
  <si>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</si>
  <si>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</si>
  <si>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</si>
  <si>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</si>
  <si>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</si>
  <si>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</si>
  <si>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</si>
  <si>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</si>
  <si>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</si>
  <si>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</si>
  <si>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</si>
  <si>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</si>
  <si>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</si>
  <si>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</si>
  <si>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</si>
  <si>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</si>
  <si>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</si>
  <si>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</si>
  <si>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</si>
  <si>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</si>
  <si>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</si>
  <si>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</si>
  <si>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</si>
  <si>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</si>
  <si>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</si>
  <si>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</si>
  <si>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</si>
  <si>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</si>
  <si>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</si>
  <si>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</si>
  <si>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</si>
  <si>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</si>
  <si>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</si>
  <si>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</si>
  <si>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</si>
  <si>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</si>
  <si>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</si>
  <si>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</si>
  <si>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</si>
  <si>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</si>
  <si>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</si>
  <si>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</si>
  <si>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</si>
  <si>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</si>
  <si>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</si>
  <si>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</si>
  <si>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</si>
  <si>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</si>
  <si>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</si>
  <si>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</si>
  <si>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</si>
  <si>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</si>
  <si>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</si>
  <si>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</si>
  <si>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</si>
  <si>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</si>
  <si>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</si>
  <si>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</si>
  <si>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</si>
  <si>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</si>
  <si>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</si>
  <si>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</si>
  <si>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</si>
  <si>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</si>
  <si>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</si>
  <si>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</si>
  <si>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</si>
  <si>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</si>
  <si>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</si>
  <si>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</si>
  <si>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</si>
  <si>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</si>
  <si>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</si>
  <si>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</si>
  <si>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</si>
  <si>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</si>
  <si>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</si>
  <si>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</si>
  <si>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</si>
  <si>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</si>
  <si>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</si>
  <si>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</si>
  <si>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</si>
  <si>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</si>
  <si>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</si>
  <si>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</si>
  <si>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</si>
  <si>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</si>
  <si>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</si>
  <si>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</si>
  <si>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</si>
  <si>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</si>
  <si>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</si>
  <si>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</si>
  <si>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</si>
  <si>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</si>
  <si>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</si>
  <si>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</si>
  <si>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</si>
  <si>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</si>
  <si>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</si>
  <si>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</si>
  <si>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</si>
  <si>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</si>
  <si>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</si>
  <si>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</si>
  <si>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</si>
  <si>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</si>
  <si>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</si>
  <si>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</si>
  <si>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</si>
  <si>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</si>
  <si>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</si>
  <si>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</si>
  <si>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</si>
  <si>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</si>
  <si>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</si>
  <si>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</si>
  <si>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</si>
  <si>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</si>
  <si>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</si>
  <si>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</si>
  <si>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</si>
  <si>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</si>
  <si>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</si>
  <si>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</si>
  <si>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</si>
  <si>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</si>
  <si>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</si>
  <si>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</si>
  <si>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</si>
  <si>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</si>
  <si>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</si>
  <si>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</si>
  <si>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</si>
  <si>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</si>
  <si>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</si>
  <si>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</si>
  <si>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</si>
  <si>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</si>
  <si>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</si>
  <si>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</si>
  <si>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</si>
  <si>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</si>
  <si>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</si>
  <si>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</si>
  <si>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</si>
  <si>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</si>
  <si>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</si>
  <si>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</si>
  <si>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</si>
  <si>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</si>
  <si>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</si>
  <si>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</si>
  <si>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</si>
  <si>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</si>
  <si>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</si>
  <si>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</si>
  <si>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</si>
  <si>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</si>
  <si>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</si>
  <si>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</si>
  <si>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</si>
  <si>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</si>
  <si>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</si>
  <si>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</si>
  <si>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</si>
  <si>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</si>
  <si>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</si>
  <si>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</si>
  <si>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</si>
  <si>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</si>
  <si>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</si>
  <si>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</si>
  <si>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</si>
  <si>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</si>
  <si>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</si>
  <si>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</si>
  <si>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</si>
  <si>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</si>
  <si>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</si>
  <si>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</si>
  <si>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</si>
  <si>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</si>
  <si>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</si>
  <si>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</si>
  <si>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</si>
  <si>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</si>
  <si>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</si>
  <si>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</si>
  <si>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</si>
  <si>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</si>
  <si>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</si>
  <si>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</si>
  <si>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</si>
  <si>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</si>
  <si>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</si>
  <si>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</si>
  <si>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</si>
  <si>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</si>
  <si>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</si>
  <si>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</si>
  <si>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</si>
  <si>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</si>
  <si>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</si>
  <si>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</si>
  <si>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</si>
  <si>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</si>
  <si>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</si>
  <si>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</si>
  <si>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</si>
  <si>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</si>
  <si>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</si>
  <si>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</si>
  <si>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</si>
  <si>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</si>
  <si>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</si>
  <si>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</si>
  <si>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</si>
  <si>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</si>
  <si>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</si>
  <si>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</si>
  <si>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</si>
  <si>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</si>
  <si>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</si>
  <si>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</si>
  <si>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</si>
  <si>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</si>
  <si>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</si>
  <si>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</si>
  <si>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</si>
  <si>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</si>
  <si>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</si>
  <si>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</si>
  <si>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</si>
  <si>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</si>
  <si>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</si>
  <si>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</si>
  <si>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</si>
  <si>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</si>
  <si>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</si>
  <si>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</si>
  <si>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</si>
  <si>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</si>
  <si>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</si>
  <si>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</si>
  <si>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</si>
  <si>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</si>
  <si>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</si>
  <si>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</si>
  <si>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</si>
  <si>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</si>
  <si>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</si>
  <si>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</si>
  <si>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</si>
  <si>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</si>
  <si>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</si>
  <si>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</si>
  <si>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</si>
  <si>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</si>
  <si>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</si>
  <si>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</si>
  <si>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</si>
  <si>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</si>
  <si>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</si>
  <si>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</si>
  <si>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</si>
  <si>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</si>
  <si>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</si>
  <si>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</si>
  <si>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</si>
  <si>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</si>
  <si>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</si>
  <si>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</si>
  <si>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</si>
  <si>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</si>
  <si>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</si>
  <si>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</si>
  <si>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</si>
  <si>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</si>
  <si>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</si>
  <si>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</si>
  <si>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</si>
  <si>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</si>
  <si>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</si>
  <si>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</si>
  <si>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</si>
  <si>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</si>
  <si>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</si>
  <si>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</si>
  <si>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</si>
  <si>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</si>
  <si>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</si>
  <si>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</si>
  <si>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</si>
  <si>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</si>
  <si>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</si>
  <si>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</si>
  <si>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</si>
  <si>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</si>
  <si>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</si>
  <si>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</si>
  <si>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</si>
  <si>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</si>
  <si>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</si>
  <si>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</si>
  <si>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</si>
  <si>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</si>
  <si>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</si>
  <si>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</si>
  <si>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</si>
  <si>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</si>
  <si>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</si>
  <si>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</si>
  <si>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</si>
  <si>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</si>
  <si>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</si>
  <si>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</si>
  <si>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</si>
  <si>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</si>
  <si>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</si>
  <si>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</si>
  <si>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</si>
  <si>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</si>
  <si>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</si>
  <si>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</si>
  <si>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</si>
  <si>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</si>
  <si>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</si>
  <si>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</si>
  <si>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</si>
  <si>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</si>
  <si>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</si>
  <si>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</si>
  <si>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</si>
  <si>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</si>
  <si>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</si>
  <si>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</si>
  <si>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</si>
  <si>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</si>
  <si>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</si>
  <si>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</si>
  <si>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</si>
  <si>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</si>
  <si>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</si>
  <si>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</si>
  <si>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</si>
  <si>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</si>
  <si>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</si>
  <si>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</si>
  <si>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</si>
  <si>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</si>
  <si>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</si>
  <si>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</si>
  <si>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</si>
  <si>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</si>
  <si>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</si>
  <si>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</si>
  <si>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</si>
  <si>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</si>
  <si>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</si>
  <si>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</si>
  <si>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</si>
  <si>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</si>
  <si>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</si>
  <si>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</si>
  <si>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</si>
  <si>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</si>
  <si>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</si>
  <si>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</si>
  <si>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</si>
  <si>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</si>
  <si>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</si>
  <si>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</si>
  <si>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</si>
  <si>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</si>
  <si>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</si>
  <si>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</si>
  <si>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</si>
  <si>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</si>
  <si>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</si>
  <si>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</si>
  <si>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</si>
  <si>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</si>
  <si>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</si>
  <si>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</si>
  <si>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</si>
  <si>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</si>
  <si>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</si>
  <si>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</si>
  <si>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</si>
  <si>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</si>
  <si>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</si>
  <si>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</si>
  <si>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</si>
  <si>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</si>
  <si>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</si>
  <si>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</si>
  <si>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</si>
  <si>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</si>
  <si>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</si>
  <si>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</si>
  <si>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</si>
  <si>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</si>
  <si>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</si>
  <si>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</si>
  <si>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</si>
  <si>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</si>
  <si>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</si>
  <si>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</si>
  <si>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</si>
  <si>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</si>
  <si>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</si>
  <si>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</si>
  <si>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</si>
  <si>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</si>
  <si>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</si>
  <si>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</si>
  <si>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</si>
  <si>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</si>
  <si>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</si>
  <si>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</si>
  <si>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</si>
  <si>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</si>
  <si>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</si>
  <si>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</si>
  <si>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</si>
  <si>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</si>
  <si>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</si>
  <si>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</si>
  <si>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</si>
  <si>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</si>
  <si>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</si>
  <si>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</si>
  <si>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</si>
  <si>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</si>
  <si>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</si>
  <si>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</si>
  <si>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</si>
  <si>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</si>
  <si>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</si>
  <si>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</si>
  <si>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</si>
  <si>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</si>
  <si>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</si>
  <si>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</si>
  <si>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</si>
  <si>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</si>
  <si>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</si>
  <si>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</si>
  <si>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</si>
  <si>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</si>
  <si>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</si>
  <si>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</si>
  <si>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</si>
  <si>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</si>
  <si>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</si>
  <si>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</si>
  <si>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</si>
  <si>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</si>
  <si>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</si>
  <si>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</si>
  <si>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</si>
  <si>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</si>
  <si>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</si>
  <si>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</si>
  <si>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</si>
  <si>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</si>
  <si>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</si>
  <si>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</si>
  <si>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</si>
  <si>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</si>
  <si>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</si>
  <si>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</si>
  <si>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</si>
  <si>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</si>
  <si>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</si>
  <si>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</si>
  <si>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</si>
  <si>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</si>
  <si>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</si>
  <si>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</si>
  <si>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</si>
  <si>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</si>
  <si>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</si>
  <si>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</si>
  <si>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</si>
  <si>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</si>
  <si>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</si>
  <si>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</si>
  <si>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</si>
  <si>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</si>
  <si>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</si>
  <si>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</si>
  <si>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</si>
  <si>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</si>
  <si>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</si>
  <si>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</si>
  <si>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</si>
  <si>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</si>
  <si>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</si>
  <si>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</si>
  <si>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</si>
  <si>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</si>
  <si>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</si>
  <si>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</si>
  <si>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</si>
  <si>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</si>
  <si>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</si>
  <si>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</si>
  <si>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</si>
  <si>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</si>
  <si>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</si>
  <si>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</si>
  <si>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</si>
  <si>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</si>
  <si>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</si>
  <si>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</si>
  <si>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</si>
  <si>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</si>
  <si>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</si>
  <si>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</si>
  <si>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</si>
  <si>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</si>
  <si>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</si>
  <si>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</si>
  <si>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</si>
  <si>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</si>
  <si>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</si>
  <si>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</si>
  <si>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</si>
  <si>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</si>
  <si>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</si>
  <si>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</si>
  <si>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</si>
  <si>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</si>
  <si>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</si>
  <si>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</si>
  <si>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</si>
  <si>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</si>
  <si>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</si>
  <si>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</si>
  <si>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</si>
  <si>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</si>
  <si>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</si>
  <si>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</si>
  <si>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</si>
  <si>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</si>
  <si>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</si>
  <si>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</si>
  <si>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</si>
  <si>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</si>
  <si>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</si>
  <si>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</si>
  <si>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</si>
  <si>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</si>
  <si>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</si>
  <si>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</si>
  <si>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</si>
  <si>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</si>
  <si>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</si>
  <si>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</si>
  <si>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</si>
  <si>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</si>
  <si>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</si>
  <si>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</si>
  <si>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</si>
  <si>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</si>
  <si>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</si>
  <si>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</si>
  <si>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</si>
  <si>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</si>
  <si>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</si>
  <si>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</si>
  <si>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</si>
  <si>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</si>
  <si>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</si>
  <si>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</si>
  <si>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</si>
  <si>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</si>
  <si>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</si>
  <si>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</si>
  <si>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</si>
  <si>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</si>
  <si>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</si>
  <si>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</si>
  <si>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</si>
  <si>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</si>
  <si>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</si>
  <si>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</si>
  <si>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</si>
  <si>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</si>
  <si>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</si>
  <si>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</si>
  <si>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</si>
  <si>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</si>
  <si>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</si>
  <si>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</si>
  <si>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</si>
  <si>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</si>
  <si>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</si>
  <si>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</si>
  <si>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</si>
  <si>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</si>
  <si>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</si>
  <si>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</si>
  <si>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</si>
  <si>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</si>
  <si>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</si>
  <si>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</si>
  <si>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</si>
  <si>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</si>
  <si>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</si>
  <si>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</si>
  <si>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</si>
  <si>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</si>
  <si>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</si>
  <si>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</si>
  <si>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</si>
  <si>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</si>
  <si>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</si>
  <si>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</si>
  <si>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</si>
  <si>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</si>
  <si>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</si>
  <si>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</si>
  <si>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</si>
  <si>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</si>
  <si>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</si>
  <si>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</si>
  <si>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</si>
  <si>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</si>
  <si>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</si>
  <si>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</si>
  <si>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</si>
  <si>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</si>
  <si>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</si>
  <si>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</si>
  <si>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</si>
  <si>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</si>
  <si>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</si>
  <si>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</si>
  <si>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</si>
  <si>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</si>
  <si>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</si>
  <si>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</si>
  <si>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</si>
  <si>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</si>
  <si>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</si>
  <si>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</si>
  <si>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</si>
  <si>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</si>
  <si>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</si>
  <si>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</si>
  <si>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</si>
  <si>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</si>
  <si>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</si>
  <si>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</si>
  <si>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</si>
  <si>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</si>
  <si>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</si>
  <si>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</si>
  <si>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</si>
  <si>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</si>
  <si>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</si>
  <si>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</si>
  <si>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</si>
  <si>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</si>
  <si>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</si>
  <si>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</si>
  <si>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</si>
  <si>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</si>
  <si>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</si>
  <si>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</si>
  <si>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</si>
  <si>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</si>
  <si>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</si>
  <si>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</si>
  <si>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</si>
  <si>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</si>
  <si>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</si>
  <si>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</si>
  <si>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</si>
  <si>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</si>
  <si>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</si>
  <si>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</si>
  <si>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</si>
  <si>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</si>
  <si>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</si>
  <si>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</si>
  <si>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</si>
  <si>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</si>
  <si>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</si>
  <si>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</si>
  <si>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</si>
  <si>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</si>
  <si>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</si>
  <si>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</si>
  <si>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</si>
  <si>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</si>
  <si>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</si>
  <si>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</si>
  <si>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</si>
  <si>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</si>
  <si>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</si>
  <si>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</si>
  <si>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</si>
  <si>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</si>
  <si>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</si>
  <si>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</si>
  <si>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</si>
  <si>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</si>
  <si>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</si>
  <si>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</si>
  <si>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</si>
  <si>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</si>
  <si>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</si>
  <si>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</si>
  <si>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</si>
  <si>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</si>
  <si>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</si>
  <si>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</si>
  <si>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</si>
  <si>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</si>
  <si>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</si>
  <si>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</si>
  <si>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</si>
  <si>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</si>
  <si>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</si>
  <si>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</si>
  <si>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</si>
  <si>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</si>
  <si>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</si>
  <si>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</si>
  <si>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</si>
  <si>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</si>
  <si>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</si>
  <si>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</si>
  <si>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</si>
  <si>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</si>
  <si>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</si>
  <si>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</si>
  <si>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</si>
  <si>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</si>
  <si>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</si>
  <si>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</si>
  <si>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</si>
  <si>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</si>
  <si>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</si>
  <si>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</si>
  <si>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</si>
  <si>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</si>
  <si>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</si>
  <si>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</si>
  <si>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</si>
  <si>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</si>
  <si>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</si>
  <si>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</si>
  <si>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</si>
  <si>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</si>
  <si>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</si>
  <si>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</si>
  <si>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</si>
  <si>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</si>
  <si>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</si>
  <si>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</si>
  <si>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</si>
  <si>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</si>
  <si>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</si>
  <si>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</si>
  <si>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</si>
  <si>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</si>
  <si>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</si>
  <si>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</si>
  <si>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</si>
  <si>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</si>
  <si>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</si>
  <si>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</si>
  <si>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</si>
  <si>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</si>
  <si>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</si>
  <si>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</si>
  <si>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</si>
  <si>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</si>
  <si>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</si>
  <si>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</si>
  <si>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</si>
  <si>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</si>
  <si>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</si>
  <si>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</si>
  <si>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</si>
  <si>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</si>
  <si>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</si>
  <si>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</si>
  <si>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</si>
  <si>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</si>
  <si>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</si>
  <si>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</si>
  <si>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</si>
  <si>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</si>
  <si>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</si>
  <si>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</si>
  <si>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</si>
  <si>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</si>
  <si>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</si>
  <si>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</si>
  <si>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</si>
  <si>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</si>
  <si>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</si>
  <si>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</si>
  <si>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</si>
  <si>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</si>
  <si>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</si>
  <si>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</si>
  <si>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</si>
  <si>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</si>
  <si>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</si>
  <si>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</si>
  <si>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</si>
  <si>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</si>
  <si>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</si>
  <si>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</si>
  <si>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</si>
  <si>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</si>
  <si>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</si>
  <si>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</si>
  <si>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</si>
  <si>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</si>
  <si>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</si>
  <si>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</si>
  <si>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</si>
  <si>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</si>
  <si>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</si>
  <si>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</si>
  <si>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</si>
  <si>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</si>
  <si>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</si>
  <si>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</si>
  <si>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</si>
  <si>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</si>
  <si>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</si>
  <si>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</si>
  <si>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</si>
  <si>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</si>
  <si>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</si>
  <si>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</si>
  <si>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</si>
  <si>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</si>
  <si>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</si>
  <si>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</si>
  <si>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</si>
  <si>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</si>
  <si>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</si>
  <si>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</si>
  <si>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</si>
  <si>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</si>
  <si>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</si>
  <si>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</si>
  <si>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</si>
  <si>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</si>
  <si>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</si>
  <si>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</si>
  <si>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</si>
  <si>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</si>
  <si>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</si>
  <si>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</si>
  <si>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</si>
  <si>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</si>
  <si>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</si>
  <si>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</si>
  <si>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</si>
  <si>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</si>
  <si>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</si>
  <si>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</si>
  <si>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</si>
  <si>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</si>
  <si>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</si>
  <si>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</si>
  <si>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</si>
  <si>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</si>
  <si>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</si>
  <si>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</si>
  <si>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</si>
  <si>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</si>
  <si>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</si>
  <si>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</si>
  <si>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</si>
  <si>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</si>
  <si>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</si>
  <si>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</si>
  <si>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</si>
  <si>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</si>
  <si>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</si>
  <si>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</si>
  <si>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</si>
  <si>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</si>
  <si>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</si>
  <si>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</si>
  <si>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</si>
  <si>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</si>
  <si>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</si>
  <si>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</si>
  <si>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</si>
  <si>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</si>
  <si>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</si>
  <si>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</si>
  <si>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</si>
  <si>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</si>
  <si>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</si>
  <si>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</si>
  <si>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</si>
  <si>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</si>
  <si>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</si>
  <si>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</si>
  <si>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</si>
  <si>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</si>
  <si>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</si>
  <si>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</si>
  <si>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</si>
  <si>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</si>
  <si>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</si>
  <si>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</si>
  <si>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</si>
  <si>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</si>
  <si>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</si>
  <si>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</si>
  <si>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</si>
  <si>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</si>
  <si>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</si>
  <si>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</si>
  <si>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</si>
  <si>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</si>
  <si>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</si>
  <si>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</si>
  <si>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</si>
  <si>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</si>
  <si>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</si>
  <si>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</si>
  <si>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</si>
  <si>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</si>
  <si>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</si>
  <si>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</si>
  <si>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</si>
  <si>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</si>
  <si>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</si>
  <si>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</si>
  <si>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</si>
  <si>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</si>
  <si>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</si>
  <si>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</si>
  <si>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</si>
  <si>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</si>
  <si>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</si>
  <si>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</si>
  <si>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</si>
  <si>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</si>
  <si>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</si>
  <si>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</si>
  <si>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</si>
  <si>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</si>
  <si>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</si>
  <si>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</si>
  <si>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</si>
  <si>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</si>
  <si>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</si>
  <si>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</si>
  <si>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</si>
  <si>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</si>
  <si>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</si>
  <si>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</si>
  <si>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</si>
  <si>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</si>
  <si>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</si>
  <si>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</si>
  <si>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</si>
  <si>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</si>
  <si>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</si>
  <si>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</si>
  <si>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</si>
  <si>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</si>
  <si>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</si>
  <si>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</si>
  <si>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</si>
  <si>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</si>
  <si>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</si>
  <si>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</si>
  <si>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</si>
  <si>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</si>
  <si>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</si>
  <si>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</si>
  <si>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</si>
  <si>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</si>
  <si>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</si>
  <si>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</si>
  <si>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</si>
  <si>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</si>
  <si>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</si>
  <si>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</si>
  <si>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</si>
  <si>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</si>
  <si>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</si>
  <si>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</si>
  <si>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</si>
  <si>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</si>
  <si>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</si>
  <si>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</si>
  <si>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</si>
  <si>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</si>
  <si>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</si>
  <si>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</si>
  <si>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</si>
  <si>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</si>
  <si>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</si>
  <si>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</si>
  <si>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</si>
  <si>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</si>
  <si>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</si>
  <si>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</si>
  <si>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</si>
  <si>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</si>
  <si>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</si>
  <si>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</si>
  <si>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</si>
  <si>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</si>
  <si>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</si>
  <si>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</si>
  <si>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</si>
  <si>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</si>
  <si>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</si>
  <si>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</si>
  <si>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</si>
  <si>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</si>
  <si>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</si>
  <si>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</si>
  <si>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</si>
  <si>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</si>
  <si>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</si>
  <si>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</si>
  <si>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</si>
  <si>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</si>
  <si>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</si>
  <si>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</si>
  <si>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</si>
  <si>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</si>
  <si>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</si>
  <si>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</si>
  <si>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</si>
  <si>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</si>
  <si>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</si>
  <si>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</si>
  <si>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</si>
  <si>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</si>
  <si>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</si>
  <si>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</si>
  <si>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</si>
  <si>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</si>
  <si>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</si>
  <si>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</si>
  <si>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</si>
  <si>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</si>
  <si>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</si>
  <si>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</si>
  <si>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</si>
  <si>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</si>
  <si>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</si>
  <si>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</si>
  <si>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</si>
  <si>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</si>
  <si>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</si>
  <si>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</si>
  <si>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</si>
  <si>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</si>
  <si>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</si>
  <si>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</si>
  <si>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</si>
  <si>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</si>
  <si>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</si>
  <si>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</si>
  <si>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</si>
  <si>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</si>
  <si>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</si>
  <si>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</si>
  <si>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</si>
  <si>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</si>
  <si>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</si>
  <si>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</si>
  <si>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</si>
  <si>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</si>
  <si>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</si>
  <si>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</si>
  <si>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</si>
  <si>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</si>
  <si>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</si>
  <si>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</si>
  <si>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</si>
  <si>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</si>
  <si>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</si>
  <si>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</si>
  <si>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</si>
  <si>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</si>
  <si>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</si>
  <si>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</si>
  <si>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</si>
  <si>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</si>
  <si>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</si>
  <si>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</si>
  <si>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</si>
  <si>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</si>
  <si>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</si>
  <si>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</si>
  <si>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</si>
  <si>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</si>
  <si>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</si>
  <si>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</si>
  <si>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</si>
  <si>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</si>
  <si>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</si>
  <si>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</si>
  <si>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</si>
  <si>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</si>
  <si>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</si>
  <si>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</si>
  <si>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</si>
  <si>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</si>
  <si>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</si>
  <si>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</si>
  <si>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</si>
  <si>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</si>
  <si>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</si>
  <si>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</si>
  <si>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</si>
  <si>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</si>
  <si>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</si>
  <si>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</si>
  <si>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</si>
  <si>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</si>
  <si>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</si>
  <si>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</si>
  <si>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</si>
  <si>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</si>
  <si>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</si>
  <si>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</si>
  <si>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</si>
  <si>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</si>
  <si>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</si>
  <si>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</si>
  <si>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</si>
  <si>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</si>
  <si>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</si>
  <si>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</si>
  <si>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</si>
  <si>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</si>
  <si>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</si>
  <si>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</si>
  <si>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</si>
  <si>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</si>
  <si>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</si>
  <si>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</si>
  <si>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</si>
  <si>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</si>
  <si>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</si>
  <si>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</si>
  <si>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</si>
  <si>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</si>
  <si>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</si>
  <si>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</si>
  <si>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</si>
  <si>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</si>
  <si>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</si>
  <si>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</si>
  <si>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</si>
  <si>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</si>
  <si>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</si>
  <si>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</si>
  <si>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</si>
  <si>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</si>
  <si>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</si>
  <si>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</si>
  <si>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</si>
  <si>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</si>
  <si>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</si>
  <si>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</si>
  <si>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</si>
  <si>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</si>
  <si>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</si>
  <si>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</si>
  <si>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</si>
  <si>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</si>
  <si>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</si>
  <si>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</si>
  <si>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</si>
  <si>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</si>
  <si>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</si>
  <si>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</si>
  <si>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</si>
  <si>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</si>
  <si>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</si>
  <si>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</si>
  <si>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</si>
  <si>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</si>
  <si>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</si>
  <si>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</si>
  <si>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</si>
  <si>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</si>
  <si>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</si>
  <si>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</si>
  <si>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</si>
  <si>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</si>
  <si>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</si>
  <si>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</si>
  <si>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</si>
  <si>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</si>
  <si>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</si>
  <si>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</si>
  <si>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</si>
  <si>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</si>
  <si>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</si>
  <si>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</si>
  <si>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</si>
  <si>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</si>
  <si>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</si>
  <si>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</si>
  <si>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</si>
  <si>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</si>
  <si>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</si>
  <si>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</si>
  <si>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</si>
  <si>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</si>
  <si>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</si>
  <si>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</si>
  <si>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</si>
  <si>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</si>
  <si>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</si>
  <si>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</si>
  <si>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</si>
  <si>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</si>
  <si>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</si>
  <si>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</si>
  <si>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</si>
  <si>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</si>
  <si>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</si>
  <si>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</si>
  <si>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</si>
  <si>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</si>
  <si>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</si>
  <si>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</si>
  <si>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</si>
  <si>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</si>
  <si>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</si>
  <si>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</si>
  <si>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</si>
  <si>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</si>
  <si>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</si>
  <si>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</si>
  <si>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</si>
  <si>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</si>
  <si>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</si>
  <si>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</si>
  <si>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</si>
  <si>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</si>
  <si>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</si>
  <si>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</si>
  <si>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</si>
  <si>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</si>
  <si>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</si>
  <si>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</si>
  <si>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</si>
  <si>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</si>
  <si>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</si>
  <si>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</si>
  <si>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</si>
  <si>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</si>
  <si>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</si>
  <si>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</si>
  <si>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</si>
  <si>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</si>
  <si>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</si>
  <si>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</si>
  <si>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</si>
  <si>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</si>
  <si>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</si>
  <si>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</si>
  <si>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</si>
  <si>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</si>
  <si>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</si>
  <si>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</si>
  <si>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</si>
  <si>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</si>
  <si>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</si>
  <si>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</si>
  <si>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</si>
  <si>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</si>
  <si>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</si>
  <si>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</si>
  <si>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</si>
  <si>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</si>
  <si>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</si>
  <si>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</si>
  <si>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</si>
  <si>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</si>
  <si>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</si>
  <si>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</si>
  <si>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</si>
  <si>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</si>
  <si>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</si>
  <si>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</si>
  <si>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</si>
  <si>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</si>
  <si>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</si>
  <si>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</si>
  <si>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</si>
  <si>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</si>
  <si>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</si>
  <si>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</si>
  <si>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</si>
  <si>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</si>
  <si>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</si>
  <si>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</si>
  <si>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</si>
  <si>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</si>
  <si>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</si>
  <si>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</si>
  <si>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</si>
  <si>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</si>
  <si>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</si>
  <si>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</si>
  <si>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</si>
  <si>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</si>
  <si>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</si>
  <si>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</si>
  <si>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</si>
  <si>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</si>
  <si>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</si>
  <si>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</si>
  <si>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</si>
  <si>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</si>
  <si>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</si>
  <si>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</si>
  <si>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</si>
  <si>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</si>
  <si>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</si>
  <si>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</si>
  <si>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</si>
  <si>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</si>
  <si>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</si>
  <si>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</si>
  <si>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</si>
  <si>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</si>
  <si>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</si>
  <si>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</si>
  <si>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</si>
  <si>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</si>
  <si>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</si>
  <si>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</si>
  <si>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</si>
  <si>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</si>
  <si>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</si>
  <si>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</si>
  <si>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</si>
  <si>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</si>
  <si>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</si>
  <si>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</si>
  <si>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</si>
  <si>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</si>
  <si>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</si>
  <si>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</si>
  <si>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</si>
  <si>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</si>
  <si>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</si>
  <si>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</si>
  <si>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</si>
  <si>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</si>
  <si>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</si>
  <si>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</si>
  <si>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</si>
  <si>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</si>
  <si>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</si>
  <si>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</si>
  <si>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</si>
  <si>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</si>
  <si>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</si>
  <si>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</si>
  <si>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</si>
  <si>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</si>
  <si>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</si>
  <si>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</si>
  <si>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</si>
  <si>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</si>
  <si>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</si>
  <si>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</si>
  <si>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</si>
  <si>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</si>
  <si>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</si>
  <si>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</si>
  <si>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</si>
  <si>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</si>
  <si>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</si>
  <si>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</si>
  <si>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</si>
  <si>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</si>
  <si>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</si>
  <si>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</si>
  <si>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</si>
  <si>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</si>
  <si>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</si>
  <si>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</si>
  <si>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</si>
  <si>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</si>
  <si>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</si>
  <si>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</si>
  <si>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</si>
  <si>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</si>
  <si>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</si>
  <si>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</si>
  <si>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</si>
  <si>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</si>
  <si>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</si>
  <si>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</si>
  <si>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</si>
  <si>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</si>
  <si>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</si>
  <si>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</si>
  <si>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</si>
  <si>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</si>
  <si>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</si>
  <si>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</si>
  <si>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</si>
  <si>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</si>
  <si>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</si>
  <si>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</si>
  <si>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</si>
  <si>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</si>
  <si>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</si>
  <si>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</si>
  <si>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</si>
  <si>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</si>
  <si>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</si>
  <si>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</si>
  <si>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</si>
  <si>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</si>
  <si>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</si>
  <si>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</si>
  <si>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</si>
  <si>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</si>
  <si>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</si>
  <si>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</si>
  <si>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</si>
  <si>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</si>
  <si>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</si>
  <si>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</si>
  <si>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</si>
  <si>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</si>
  <si>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</si>
  <si>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</si>
  <si>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</si>
  <si>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</si>
  <si>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</si>
  <si>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</si>
  <si>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</si>
  <si>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</si>
  <si>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</si>
  <si>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</si>
  <si>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</si>
  <si>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</si>
  <si>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</si>
  <si>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</si>
  <si>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</si>
  <si>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</si>
  <si>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</si>
  <si>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</si>
  <si>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</si>
  <si>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</si>
  <si>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</si>
  <si>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</si>
  <si>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</si>
  <si>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</si>
  <si>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</si>
  <si>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</si>
  <si>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</si>
  <si>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</si>
  <si>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</si>
  <si>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</si>
  <si>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</si>
  <si>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</si>
  <si>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</si>
  <si>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</si>
  <si>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</si>
  <si>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</si>
  <si>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</si>
  <si>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</si>
  <si>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</si>
  <si>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</si>
  <si>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</si>
  <si>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</si>
  <si>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</si>
  <si>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</si>
  <si>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</si>
  <si>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</si>
  <si>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</si>
  <si>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</si>
  <si>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</si>
  <si>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</si>
  <si>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</si>
  <si>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</si>
  <si>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</si>
  <si>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</si>
  <si>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</si>
  <si>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</si>
  <si>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</si>
  <si>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</si>
  <si>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</si>
  <si>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</si>
  <si>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</si>
  <si>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</si>
  <si>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</si>
  <si>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</si>
  <si>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</si>
  <si>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</si>
  <si>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</si>
  <si>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</si>
  <si>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</si>
  <si>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</si>
  <si>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</si>
  <si>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</si>
  <si>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</si>
  <si>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</si>
  <si>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</si>
  <si>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</si>
  <si>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</si>
  <si>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</si>
  <si>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</si>
  <si>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</si>
  <si>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</si>
  <si>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</si>
  <si>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</si>
  <si>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</si>
  <si>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</si>
  <si>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</si>
  <si>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</si>
  <si>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</si>
  <si>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</si>
  <si>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</si>
  <si>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</si>
  <si>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</si>
  <si>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</si>
  <si>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</si>
  <si>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</si>
  <si>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</si>
  <si>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</si>
  <si>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</si>
  <si>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</si>
  <si>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</si>
  <si>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</si>
  <si>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</si>
  <si>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</si>
  <si>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</si>
  <si>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</si>
  <si>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</si>
  <si>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</si>
  <si>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</si>
  <si>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</si>
  <si>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</si>
  <si>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</si>
  <si>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</si>
  <si>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</si>
  <si>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</si>
  <si>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</si>
  <si>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</si>
  <si>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</si>
  <si>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</si>
  <si>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</si>
  <si>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</si>
  <si>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</si>
  <si>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</si>
  <si>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</si>
  <si>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</si>
  <si>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</si>
  <si>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</si>
  <si>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</si>
  <si>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</si>
  <si>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</si>
  <si>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</si>
  <si>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</si>
  <si>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</si>
  <si>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</si>
  <si>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</si>
  <si>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</si>
  <si>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</si>
  <si>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</si>
  <si>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</si>
  <si>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</si>
  <si>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</si>
  <si>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</si>
  <si>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</si>
  <si>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</si>
  <si>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</si>
  <si>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</si>
  <si>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</si>
  <si>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</si>
  <si>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</si>
  <si>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</si>
  <si>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</si>
  <si>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</si>
  <si>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</si>
  <si>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</si>
  <si>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</si>
  <si>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</si>
  <si>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</si>
  <si>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</si>
  <si>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</si>
  <si>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</si>
  <si>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</si>
  <si>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</si>
  <si>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</si>
  <si>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</si>
  <si>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</si>
  <si>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</si>
  <si>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</si>
  <si>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</si>
  <si>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</si>
  <si>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</si>
  <si>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</si>
  <si>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</si>
  <si>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</si>
  <si>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</si>
  <si>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</si>
  <si>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</si>
  <si>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</si>
  <si>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</si>
  <si>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</si>
  <si>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</si>
  <si>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</si>
  <si>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</si>
  <si>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</si>
  <si>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</si>
  <si>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</si>
  <si>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</si>
  <si>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</si>
  <si>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</si>
  <si>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</si>
  <si>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</si>
  <si>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</si>
  <si>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</si>
  <si>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</si>
  <si>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</si>
  <si>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</si>
  <si>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</si>
  <si>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</si>
  <si>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</si>
  <si>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</si>
  <si>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</si>
  <si>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</si>
  <si>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</si>
  <si>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</si>
  <si>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</si>
  <si>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</si>
  <si>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</si>
  <si>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</si>
  <si>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</si>
  <si>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</si>
  <si>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</si>
  <si>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</si>
  <si>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</si>
  <si>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</si>
  <si>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</si>
  <si>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</si>
  <si>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</si>
  <si>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</si>
  <si>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</si>
  <si>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</si>
  <si>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</si>
  <si>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</si>
  <si>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</si>
  <si>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</si>
  <si>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</si>
  <si>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</si>
  <si>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</si>
  <si>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</si>
  <si>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</si>
  <si>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</si>
  <si>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</si>
  <si>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</si>
  <si>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</si>
  <si>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</si>
  <si>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</si>
  <si>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</si>
  <si>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</si>
  <si>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</si>
  <si>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</si>
  <si>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</si>
  <si>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</si>
  <si>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</si>
  <si>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</si>
  <si>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</si>
  <si>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</si>
  <si>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</si>
  <si>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</si>
  <si>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</si>
  <si>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</si>
  <si>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</si>
  <si>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</si>
  <si>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</si>
  <si>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</si>
  <si>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</si>
  <si>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</si>
  <si>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</si>
  <si>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</si>
  <si>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</si>
  <si>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</si>
  <si>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</si>
  <si>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</si>
  <si>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</si>
  <si>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</si>
  <si>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</si>
  <si>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</si>
  <si>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</si>
  <si>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</si>
  <si>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</si>
  <si>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</si>
  <si>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</si>
  <si>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</si>
  <si>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</si>
  <si>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</si>
  <si>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</si>
  <si>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</si>
  <si>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</si>
  <si>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</si>
  <si>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</si>
  <si>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</si>
  <si>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</si>
  <si>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</si>
  <si>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</si>
  <si>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</si>
  <si>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</si>
  <si>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</si>
  <si>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</si>
  <si>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</si>
  <si>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</si>
  <si>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</si>
  <si>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</si>
  <si>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</si>
  <si>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</si>
  <si>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</si>
  <si>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</si>
  <si>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</si>
  <si>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</si>
  <si>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</si>
  <si>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</si>
  <si>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</si>
  <si>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</si>
  <si>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</si>
  <si>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</si>
  <si>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</si>
  <si>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</si>
  <si>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</si>
  <si>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</si>
  <si>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</si>
  <si>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</si>
  <si>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</si>
  <si>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</si>
  <si>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</si>
  <si>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</si>
  <si>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</si>
  <si>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</si>
  <si>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</si>
  <si>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</si>
  <si>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</si>
  <si>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</si>
  <si>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</si>
  <si>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</si>
  <si>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</si>
  <si>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</si>
  <si>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</si>
  <si>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</si>
  <si>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</si>
  <si>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</si>
  <si>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</si>
  <si>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</si>
  <si>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</si>
  <si>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</si>
  <si>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</si>
  <si>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</si>
  <si>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</si>
  <si>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</si>
  <si>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</si>
  <si>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</si>
  <si>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</si>
  <si>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</si>
  <si>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</si>
  <si>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</si>
  <si>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</si>
  <si>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</si>
  <si>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</si>
  <si>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</si>
  <si>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</si>
  <si>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</si>
  <si>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</si>
  <si>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</si>
  <si>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</si>
  <si>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</si>
  <si>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</si>
  <si>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</si>
  <si>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</si>
  <si>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</si>
  <si>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</si>
  <si>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</si>
  <si>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</si>
  <si>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</si>
  <si>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</si>
  <si>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</si>
  <si>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</si>
  <si>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</si>
  <si>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</si>
  <si>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</si>
  <si>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</si>
  <si>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</si>
  <si>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</si>
  <si>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</si>
  <si>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</si>
  <si>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</si>
  <si>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</si>
  <si>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</si>
  <si>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</si>
  <si>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</si>
  <si>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</si>
  <si>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</si>
  <si>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</si>
  <si>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</si>
  <si>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</si>
  <si>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</si>
  <si>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</si>
  <si>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</si>
  <si>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</si>
  <si>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</si>
  <si>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</si>
  <si>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</si>
  <si>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</si>
  <si>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</si>
  <si>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</si>
  <si>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</si>
  <si>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</si>
  <si>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</si>
  <si>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</si>
  <si>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</si>
  <si>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</si>
  <si>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</si>
  <si>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</si>
  <si>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</si>
  <si>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</si>
  <si>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</si>
  <si>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</si>
  <si>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</si>
  <si>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</si>
  <si>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</si>
  <si>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</si>
  <si>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</si>
  <si>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</si>
  <si>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</si>
  <si>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</si>
  <si>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</si>
  <si>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</si>
  <si>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</si>
  <si>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</si>
  <si>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</si>
  <si>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</si>
  <si>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</si>
  <si>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</si>
  <si>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</si>
  <si>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AXEL BERGEON</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</si>
  <si>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</si>
  <si>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</si>
  <si>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</si>
  <si>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</si>
  <si>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05120000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</si>
  <si>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</si>
  <si>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</si>
  <si>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</si>
  <si>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L'AVEYRON</t>
  </si>
  <si>
    <t xml:space="preserve">NOM_PRELEV_DETERM</t>
  </si>
  <si>
    <t xml:space="preserve">AQUASCOP BIOLOGIE site de Monptellier</t>
  </si>
  <si>
    <t xml:space="preserve">LB_STATION</t>
  </si>
  <si>
    <t xml:space="preserve">L'AVEYRON A LOUBEJAC</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</si>
  <si>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</si>
  <si>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</si>
  <si>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</si>
  <si>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</si>
  <si>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IBMR-20-M128</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</si>
  <si>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</si>
  <si>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</si>
  <si>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</si>
  <si>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</si>
  <si>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</si>
  <si>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</si>
  <si>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</si>
  <si>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</si>
  <si>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</si>
  <si>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</si>
  <si>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</si>
  <si>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</si>
  <si>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SEVERE</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</si>
  <si>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</si>
  <si>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</si>
  <si>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</si>
  <si>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</si>
  <si>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</si>
  <si>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</si>
  <si>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</si>
  <si>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</si>
  <si>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</si>
  <si>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</si>
  <si>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</si>
  <si>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</si>
  <si>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</si>
  <si>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</si>
  <si>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</si>
  <si>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</si>
  <si>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</si>
  <si>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</si>
  <si>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</si>
  <si>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</si>
  <si>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</si>
  <si>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</si>
  <si>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</si>
  <si>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</si>
  <si>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</si>
  <si>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</si>
  <si>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</si>
  <si>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</si>
  <si>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</si>
  <si>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</si>
  <si>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</si>
  <si>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</si>
  <si>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</si>
  <si>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</si>
  <si>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</si>
  <si>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</si>
  <si>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</si>
  <si>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</si>
  <si>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</si>
  <si>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</si>
  <si>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</si>
  <si>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</si>
  <si>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</si>
  <si>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</si>
  <si>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</si>
  <si>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</si>
  <si>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</si>
  <si>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</si>
  <si>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</si>
  <si>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</si>
  <si>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</si>
  <si>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</si>
  <si>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</si>
  <si>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</si>
  <si>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</si>
  <si>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</si>
  <si>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</si>
  <si>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</si>
  <si>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</si>
  <si>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</si>
  <si>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</si>
  <si>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</si>
  <si>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</si>
  <si>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</si>
  <si>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Niveau d'eau très bas.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</si>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</sst>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E8" activeCellId="0" sqref="E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565228</v>
      </c>
      <c r="G10" s="25"/>
      <c r="H10" s="25"/>
    </row>
    <row r="11" customFormat="false" ht="15" hidden="false" customHeight="false" outlineLevel="0" collapsed="false">
      <c r="A11" s="26" t="s">
        <v>5183</v>
      </c>
      <c r="B11" s="30" t="n">
        <v>44069</v>
      </c>
      <c r="D11" s="26" t="s">
        <v>5184</v>
      </c>
      <c r="E11" s="29" t="n">
        <v>6334485</v>
      </c>
      <c r="G11" s="25"/>
      <c r="H11" s="25"/>
    </row>
    <row r="12" customFormat="false" ht="15" hidden="false" customHeight="false" outlineLevel="0" collapsed="false">
      <c r="A12" s="26" t="s">
        <v>5185</v>
      </c>
      <c r="B12" s="29" t="s">
        <v>5186</v>
      </c>
      <c r="D12" s="26" t="s">
        <v>5187</v>
      </c>
      <c r="E12" s="29" t="n">
        <v>565214</v>
      </c>
      <c r="G12" s="25"/>
      <c r="H12" s="25"/>
    </row>
    <row r="13" customFormat="false" ht="17.25" hidden="false" customHeight="true" outlineLevel="0" collapsed="false">
      <c r="A13" s="12"/>
      <c r="B13" s="31"/>
      <c r="D13" s="26" t="s">
        <v>5188</v>
      </c>
      <c r="E13" s="29" t="n">
        <v>6334581</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565228</v>
      </c>
    </row>
    <row r="18" customFormat="false" ht="15" hidden="false" customHeight="false" outlineLevel="0" collapsed="false">
      <c r="A18" s="36"/>
      <c r="B18" s="37" t="s">
        <v>5196</v>
      </c>
      <c r="C18" s="38" t="n">
        <f aca="false">E11</f>
        <v>6334485</v>
      </c>
    </row>
    <row r="19" customFormat="false" ht="15" hidden="false" customHeight="false" outlineLevel="0" collapsed="false">
      <c r="A19" s="33" t="s">
        <v>5197</v>
      </c>
      <c r="B19" s="39" t="n">
        <v>75</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31.7</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66</v>
      </c>
      <c r="D35" s="52" t="s">
        <v>5215</v>
      </c>
      <c r="E35" s="53" t="n">
        <v>34</v>
      </c>
    </row>
    <row r="36" s="56" customFormat="true" ht="15" hidden="false" customHeight="true" outlineLevel="0" collapsed="false">
      <c r="A36" s="54" t="s">
        <v>5216</v>
      </c>
      <c r="B36" s="34" t="n">
        <v>100</v>
      </c>
      <c r="C36" s="50"/>
      <c r="D36" s="55" t="s">
        <v>5217</v>
      </c>
      <c r="E36" s="34" t="n">
        <v>95</v>
      </c>
    </row>
    <row r="37" s="56" customFormat="true" ht="15" hidden="false" customHeight="true" outlineLevel="0" collapsed="false">
      <c r="A37" s="54" t="s">
        <v>5218</v>
      </c>
      <c r="B37" s="34" t="n">
        <v>21.1</v>
      </c>
      <c r="C37" s="50"/>
      <c r="D37" s="55" t="s">
        <v>5219</v>
      </c>
      <c r="E37" s="34" t="n">
        <v>11.2</v>
      </c>
    </row>
    <row r="38" s="56" customFormat="true" ht="15" hidden="false" customHeight="true" outlineLevel="0" collapsed="false">
      <c r="A38" s="54" t="s">
        <v>5220</v>
      </c>
      <c r="B38" s="34" t="n">
        <v>5</v>
      </c>
      <c r="C38" s="50"/>
      <c r="D38" s="55" t="s">
        <v>5220</v>
      </c>
      <c r="E38" s="34" t="n">
        <v>6</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5</v>
      </c>
    </row>
    <row r="45" s="17" customFormat="true" ht="15" hidden="false" customHeight="false" outlineLevel="0" collapsed="false">
      <c r="A45" s="33" t="s">
        <v>5227</v>
      </c>
      <c r="B45" s="62"/>
      <c r="C45" s="50"/>
      <c r="D45" s="26" t="s">
        <v>5227</v>
      </c>
      <c r="E45" s="62" t="n">
        <v>1</v>
      </c>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2</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5</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c r="C57" s="50"/>
      <c r="D57" s="19" t="s">
        <v>5237</v>
      </c>
      <c r="E57" s="61" t="n">
        <v>2</v>
      </c>
    </row>
    <row r="58" s="17" customFormat="true" ht="15" hidden="false" customHeight="false" outlineLevel="0" collapsed="false">
      <c r="A58" s="33" t="s">
        <v>5238</v>
      </c>
      <c r="B58" s="62" t="n">
        <v>3</v>
      </c>
      <c r="C58" s="50"/>
      <c r="D58" s="26" t="s">
        <v>5238</v>
      </c>
      <c r="E58" s="62" t="n">
        <v>5</v>
      </c>
    </row>
    <row r="59" s="17" customFormat="true" ht="15" hidden="false" customHeight="false" outlineLevel="0" collapsed="false">
      <c r="A59" s="33" t="s">
        <v>5239</v>
      </c>
      <c r="B59" s="62" t="n">
        <v>4</v>
      </c>
      <c r="C59" s="50"/>
      <c r="D59" s="26" t="s">
        <v>5239</v>
      </c>
      <c r="E59" s="62" t="n">
        <v>2</v>
      </c>
    </row>
    <row r="60" s="17" customFormat="true" ht="15" hidden="false" customHeight="false" outlineLevel="0" collapsed="false">
      <c r="A60" s="33" t="s">
        <v>5240</v>
      </c>
      <c r="B60" s="62" t="n">
        <v>3</v>
      </c>
      <c r="C60" s="50"/>
      <c r="D60" s="26" t="s">
        <v>5240</v>
      </c>
      <c r="E60" s="62" t="n">
        <v>2</v>
      </c>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4</v>
      </c>
    </row>
    <row r="66" s="17" customFormat="true" ht="15" hidden="false" customHeight="false" outlineLevel="0" collapsed="false">
      <c r="A66" s="33" t="s">
        <v>5244</v>
      </c>
      <c r="B66" s="62"/>
      <c r="C66" s="50"/>
      <c r="D66" s="26" t="s">
        <v>5244</v>
      </c>
      <c r="E66" s="62" t="n">
        <v>4</v>
      </c>
    </row>
    <row r="67" s="17" customFormat="true" ht="15" hidden="false" customHeight="false" outlineLevel="0" collapsed="false">
      <c r="A67" s="33" t="s">
        <v>5245</v>
      </c>
      <c r="B67" s="62" t="n">
        <v>3</v>
      </c>
      <c r="C67" s="50"/>
      <c r="D67" s="26" t="s">
        <v>5245</v>
      </c>
      <c r="E67" s="62"/>
    </row>
    <row r="68" s="17" customFormat="true" ht="15" hidden="false" customHeight="false" outlineLevel="0" collapsed="false">
      <c r="A68" s="33" t="s">
        <v>5246</v>
      </c>
      <c r="B68" s="62" t="n">
        <v>5</v>
      </c>
      <c r="C68" s="50"/>
      <c r="D68" s="26" t="s">
        <v>5246</v>
      </c>
      <c r="E68" s="62"/>
    </row>
    <row r="69" s="17" customFormat="true" ht="15" hidden="false" customHeight="false" outlineLevel="0" collapsed="false">
      <c r="A69" s="33" t="s">
        <v>5247</v>
      </c>
      <c r="B69" s="62" t="n">
        <v>3</v>
      </c>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row>
    <row r="74" s="17" customFormat="true" ht="15" hidden="false" customHeight="false" outlineLevel="0" collapsed="false">
      <c r="A74" s="33" t="s">
        <v>5250</v>
      </c>
      <c r="B74" s="62" t="n">
        <v>1</v>
      </c>
      <c r="C74" s="50"/>
      <c r="D74" s="26" t="s">
        <v>5250</v>
      </c>
      <c r="E74" s="62" t="n">
        <v>2</v>
      </c>
    </row>
    <row r="75" s="17" customFormat="true" ht="15" hidden="false" customHeight="false" outlineLevel="0" collapsed="false">
      <c r="A75" s="33" t="s">
        <v>5251</v>
      </c>
      <c r="B75" s="62" t="n">
        <v>4</v>
      </c>
      <c r="C75" s="50"/>
      <c r="D75" s="26" t="s">
        <v>5251</v>
      </c>
      <c r="E75" s="62" t="n">
        <v>5</v>
      </c>
    </row>
    <row r="76" s="17" customFormat="true" ht="15" hidden="false" customHeight="false" outlineLevel="0" collapsed="false">
      <c r="A76" s="33" t="s">
        <v>5252</v>
      </c>
      <c r="B76" s="62" t="n">
        <v>4</v>
      </c>
      <c r="C76" s="50"/>
      <c r="D76" s="26" t="s">
        <v>5252</v>
      </c>
      <c r="E76" s="62" t="n">
        <v>2</v>
      </c>
    </row>
    <row r="77" s="17" customFormat="true" ht="15" hidden="false" customHeight="false" outlineLevel="0" collapsed="false">
      <c r="A77" s="33" t="s">
        <v>5253</v>
      </c>
      <c r="B77" s="62" t="n">
        <v>2</v>
      </c>
      <c r="C77" s="50"/>
      <c r="D77" s="26" t="s">
        <v>5253</v>
      </c>
      <c r="E77" s="62" t="n">
        <v>3</v>
      </c>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5</v>
      </c>
      <c r="C83" s="50"/>
      <c r="D83" s="26" t="s">
        <v>5257</v>
      </c>
      <c r="E83" s="62" t="n">
        <v>5</v>
      </c>
    </row>
    <row r="84" s="17" customFormat="true" ht="15" hidden="false" customHeight="false" outlineLevel="0" collapsed="false">
      <c r="A84" s="33" t="s">
        <v>5258</v>
      </c>
      <c r="B84" s="62" t="n">
        <v>2</v>
      </c>
      <c r="C84" s="50"/>
      <c r="D84" s="26" t="s">
        <v>5258</v>
      </c>
      <c r="E84" s="62" t="n">
        <v>1</v>
      </c>
    </row>
    <row r="85" s="17" customFormat="true" ht="15" hidden="false" customHeight="false" outlineLevel="0" collapsed="false">
      <c r="A85" s="33" t="s">
        <v>5259</v>
      </c>
      <c r="B85" s="62" t="n">
        <v>2</v>
      </c>
      <c r="C85" s="50"/>
      <c r="D85" s="26" t="s">
        <v>5259</v>
      </c>
      <c r="E85" s="62" t="n">
        <v>3</v>
      </c>
    </row>
    <row r="86" s="17" customFormat="true" ht="15" hidden="false" customHeight="false" outlineLevel="0" collapsed="false">
      <c r="A86" s="33" t="s">
        <v>5260</v>
      </c>
      <c r="B86" s="62" t="n">
        <v>1</v>
      </c>
      <c r="C86" s="50"/>
      <c r="D86" s="26" t="s">
        <v>5260</v>
      </c>
      <c r="E86" s="62" t="n">
        <v>1</v>
      </c>
    </row>
    <row r="87" s="17" customFormat="true" ht="15" hidden="false" customHeight="false" outlineLevel="0" collapsed="false">
      <c r="A87" s="33" t="s">
        <v>5261</v>
      </c>
      <c r="B87" s="62" t="n">
        <v>1</v>
      </c>
      <c r="C87" s="50"/>
      <c r="D87" s="26" t="s">
        <v>5261</v>
      </c>
      <c r="E87" s="62" t="n">
        <v>1</v>
      </c>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5264</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5265</v>
      </c>
      <c r="B95" s="18"/>
      <c r="C95" s="18"/>
      <c r="D95" s="18"/>
      <c r="E95" s="18"/>
      <c r="F95" s="18"/>
      <c r="G95" s="74" t="s">
        <v>5266</v>
      </c>
      <c r="H95" s="74"/>
    </row>
    <row r="96" s="32" customFormat="true" ht="15" hidden="false" customHeight="false" outlineLevel="0" collapsed="false">
      <c r="A96" s="75" t="s">
        <v>5267</v>
      </c>
      <c r="B96" s="75" t="s">
        <v>5268</v>
      </c>
      <c r="C96" s="75" t="s">
        <v>5269</v>
      </c>
      <c r="D96" s="76" t="s">
        <v>5270</v>
      </c>
      <c r="E96" s="76" t="s">
        <v>5271</v>
      </c>
      <c r="F96" s="76" t="s">
        <v>5272</v>
      </c>
      <c r="G96" s="77" t="s">
        <v>5273</v>
      </c>
      <c r="H96" s="77" t="s">
        <v>5274</v>
      </c>
    </row>
    <row r="97" customFormat="false" ht="15" hidden="false" customHeight="false" outlineLevel="0" collapsed="false">
      <c r="A97" s="78" t="s">
        <v>1106</v>
      </c>
      <c r="B97" s="79" t="str">
        <f aca="false">IF(A97="NEWCOD",IF(ISBLANK(G97),"renseigner le champ 'Nouveau taxon'",G97),VLOOKUP(A97,'Ref Taxo'!A:B,2,FALSE()))</f>
        <v>Cladophora</v>
      </c>
      <c r="C97" s="80" t="n">
        <f aca="false">IF(A97="NEWCOD",IF(ISBLANK(H97),"NoCod",H97),VLOOKUP(A97,'Ref Taxo'!A:D,4,FALSE()))</f>
        <v>1124</v>
      </c>
      <c r="D97" s="81" t="n">
        <v>3.5</v>
      </c>
      <c r="E97" s="82" t="n">
        <v>1.05</v>
      </c>
      <c r="F97" s="82" t="s">
        <v>5275</v>
      </c>
      <c r="G97" s="83"/>
      <c r="H97" s="84"/>
    </row>
    <row r="98" customFormat="false" ht="15" hidden="false" customHeight="false" outlineLevel="0" collapsed="false">
      <c r="A98" s="78" t="s">
        <v>1419</v>
      </c>
      <c r="B98" s="79" t="str">
        <f aca="false">IF(A98="NEWCOD",IF(ISBLANK(G98),"renseigner le champ 'Nouveau taxon'",G98),VLOOKUP(A98,'Ref Taxo'!A:B,2,FALSE()))</f>
        <v>Diadesmis confervacea</v>
      </c>
      <c r="C98" s="80" t="n">
        <f aca="false">IF(A98="NEWCOD",IF(ISBLANK(H98),"NoCod",H98),VLOOKUP(A98,'Ref Taxo'!A:D,4,FALSE()))</f>
        <v>10647</v>
      </c>
      <c r="D98" s="81"/>
      <c r="E98" s="82" t="n">
        <v>0.8</v>
      </c>
      <c r="F98" s="82" t="s">
        <v>5275</v>
      </c>
      <c r="G98" s="85"/>
      <c r="H98" s="86"/>
    </row>
    <row r="99" customFormat="false" ht="15" hidden="false" customHeight="false" outlineLevel="0" collapsed="false">
      <c r="A99" s="78" t="s">
        <v>1987</v>
      </c>
      <c r="B99" s="79" t="str">
        <f aca="false">IF(A99="NEWCOD",IF(ISBLANK(G99),"renseigner le champ 'Nouveau taxon'",G99),VLOOKUP(A99,'Ref Taxo'!A:B,2,FALSE()))</f>
        <v>Fragilaria</v>
      </c>
      <c r="C99" s="80" t="n">
        <f aca="false">IF(A99="NEWCOD",IF(ISBLANK(H99),"NoCod",H99),VLOOKUP(A99,'Ref Taxo'!A:D,4,FALSE()))</f>
        <v>9533</v>
      </c>
      <c r="D99" s="81" t="n">
        <v>0.08</v>
      </c>
      <c r="E99" s="82"/>
      <c r="F99" s="82" t="s">
        <v>5275</v>
      </c>
      <c r="G99" s="85"/>
      <c r="H99" s="86"/>
    </row>
    <row r="100" customFormat="false" ht="15" hidden="false" customHeight="false" outlineLevel="0" collapsed="false">
      <c r="A100" s="78" t="s">
        <v>2209</v>
      </c>
      <c r="B100" s="79" t="str">
        <f aca="false">IF(A100="NEWCOD",IF(ISBLANK(G100),"renseigner le champ 'Nouveau taxon'",G100),VLOOKUP(A100,'Ref Taxo'!A:B,2,FALSE()))</f>
        <v>Hildenbrandia</v>
      </c>
      <c r="C100" s="80" t="n">
        <f aca="false">IF(A100="NEWCOD",IF(ISBLANK(H100),"NoCod",H100),VLOOKUP(A100,'Ref Taxo'!A:D,4,FALSE()))</f>
        <v>1157</v>
      </c>
      <c r="D100" s="81" t="n">
        <v>0.4</v>
      </c>
      <c r="E100" s="82" t="n">
        <v>0.05</v>
      </c>
      <c r="F100" s="82" t="s">
        <v>5275</v>
      </c>
      <c r="G100" s="85"/>
      <c r="H100" s="86"/>
    </row>
    <row r="101" customFormat="false" ht="15" hidden="false" customHeight="false" outlineLevel="0" collapsed="false">
      <c r="A101" s="78" t="s">
        <v>2305</v>
      </c>
      <c r="B101" s="79" t="str">
        <f aca="false">IF(A101="NEWCOD",IF(ISBLANK(G101),"renseigner le champ 'Nouveau taxon'",G101),VLOOKUP(A101,'Ref Taxo'!A:B,2,FALSE()))</f>
        <v>Hydrodictyon</v>
      </c>
      <c r="C101" s="80" t="n">
        <f aca="false">IF(A101="NEWCOD",IF(ISBLANK(H101),"NoCod",H101),VLOOKUP(A101,'Ref Taxo'!A:D,4,FALSE()))</f>
        <v>5686</v>
      </c>
      <c r="D101" s="81"/>
      <c r="E101" s="82" t="n">
        <v>1.8</v>
      </c>
      <c r="F101" s="82" t="s">
        <v>5275</v>
      </c>
      <c r="G101" s="85"/>
      <c r="H101" s="86"/>
    </row>
    <row r="102" customFormat="false" ht="15" hidden="false" customHeight="false" outlineLevel="0" collapsed="false">
      <c r="A102" s="78" t="s">
        <v>2881</v>
      </c>
      <c r="B102" s="79" t="str">
        <f aca="false">IF(A102="NEWCOD",IF(ISBLANK(G102),"renseigner le champ 'Nouveau taxon'",G102),VLOOKUP(A102,'Ref Taxo'!A:B,2,FALSE()))</f>
        <v>Melosira</v>
      </c>
      <c r="C102" s="80" t="n">
        <f aca="false">IF(A102="NEWCOD",IF(ISBLANK(H102),"NoCod",H102),VLOOKUP(A102,'Ref Taxo'!A:D,4,FALSE()))</f>
        <v>8714</v>
      </c>
      <c r="D102" s="81" t="n">
        <v>0.01</v>
      </c>
      <c r="E102" s="82" t="n">
        <v>0.3</v>
      </c>
      <c r="F102" s="82" t="s">
        <v>5275</v>
      </c>
      <c r="G102" s="85"/>
      <c r="H102" s="86"/>
    </row>
    <row r="103" customFormat="false" ht="15" hidden="false" customHeight="false" outlineLevel="0" collapsed="false">
      <c r="A103" s="78" t="s">
        <v>3260</v>
      </c>
      <c r="B103" s="79" t="str">
        <f aca="false">IF(A103="NEWCOD",IF(ISBLANK(G103),"renseigner le champ 'Nouveau taxon'",G103),VLOOKUP(A103,'Ref Taxo'!A:B,2,FALSE()))</f>
        <v>Oedogonium</v>
      </c>
      <c r="C103" s="80" t="n">
        <f aca="false">IF(A103="NEWCOD",IF(ISBLANK(H103),"NoCod",H103),VLOOKUP(A103,'Ref Taxo'!A:D,4,FALSE()))</f>
        <v>1134</v>
      </c>
      <c r="D103" s="81" t="n">
        <v>0.01</v>
      </c>
      <c r="E103" s="82" t="n">
        <v>0.15</v>
      </c>
      <c r="F103" s="82" t="s">
        <v>5275</v>
      </c>
      <c r="G103" s="85"/>
      <c r="H103" s="86"/>
    </row>
    <row r="104" customFormat="false" ht="15" hidden="false" customHeight="false" outlineLevel="0" collapsed="false">
      <c r="A104" s="78" t="s">
        <v>3450</v>
      </c>
      <c r="B104" s="79" t="str">
        <f aca="false">IF(A104="NEWCOD",IF(ISBLANK(G104),"renseigner le champ 'Nouveau taxon'",G104),VLOOKUP(A104,'Ref Taxo'!A:B,2,FALSE()))</f>
        <v>Phormidium</v>
      </c>
      <c r="C104" s="80" t="n">
        <f aca="false">IF(A104="NEWCOD",IF(ISBLANK(H104),"NoCod",H104),VLOOKUP(A104,'Ref Taxo'!A:D,4,FALSE()))</f>
        <v>6414</v>
      </c>
      <c r="D104" s="81" t="n">
        <v>0.02</v>
      </c>
      <c r="E104" s="82" t="n">
        <v>0.25</v>
      </c>
      <c r="F104" s="82" t="s">
        <v>5275</v>
      </c>
      <c r="G104" s="85"/>
      <c r="H104" s="86"/>
    </row>
    <row r="105" customFormat="false" ht="15" hidden="false" customHeight="false" outlineLevel="0" collapsed="false">
      <c r="A105" s="78" t="s">
        <v>3548</v>
      </c>
      <c r="B105" s="79" t="str">
        <f aca="false">IF(A105="NEWCOD",IF(ISBLANK(G105),"renseigner le champ 'Nouveau taxon'",G105),VLOOKUP(A105,'Ref Taxo'!A:B,2,FALSE()))</f>
        <v>Pleurosira</v>
      </c>
      <c r="C105" s="80" t="n">
        <f aca="false">IF(A105="NEWCOD",IF(ISBLANK(H105),"NoCod",H105),VLOOKUP(A105,'Ref Taxo'!A:D,4,FALSE()))</f>
        <v>9515</v>
      </c>
      <c r="D105" s="81" t="n">
        <v>0.01</v>
      </c>
      <c r="E105" s="82"/>
      <c r="F105" s="82" t="s">
        <v>5275</v>
      </c>
      <c r="G105" s="85"/>
      <c r="H105" s="86"/>
    </row>
    <row r="106" customFormat="false" ht="15" hidden="false" customHeight="false" outlineLevel="0" collapsed="false">
      <c r="A106" s="78" t="s">
        <v>4683</v>
      </c>
      <c r="B106" s="79" t="str">
        <f aca="false">IF(A106="NEWCOD",IF(ISBLANK(G106),"renseigner le champ 'Nouveau taxon'",G106),VLOOKUP(A106,'Ref Taxo'!A:B,2,FALSE()))</f>
        <v>Spirogyra</v>
      </c>
      <c r="C106" s="80" t="n">
        <f aca="false">IF(A106="NEWCOD",IF(ISBLANK(H106),"NoCod",H106),VLOOKUP(A106,'Ref Taxo'!A:D,4,FALSE()))</f>
        <v>1147</v>
      </c>
      <c r="D106" s="81" t="n">
        <v>0.1</v>
      </c>
      <c r="E106" s="82" t="n">
        <v>0.6</v>
      </c>
      <c r="F106" s="82" t="s">
        <v>5275</v>
      </c>
      <c r="G106" s="85"/>
      <c r="H106" s="86"/>
    </row>
    <row r="107" customFormat="false" ht="15" hidden="false" customHeight="false" outlineLevel="0" collapsed="false">
      <c r="A107" s="78" t="s">
        <v>4852</v>
      </c>
      <c r="B107" s="79" t="str">
        <f aca="false">IF(A107="NEWCOD",IF(ISBLANK(G107),"renseigner le champ 'Nouveau taxon'",G107),VLOOKUP(A107,'Ref Taxo'!A:B,2,FALSE()))</f>
        <v>Thorea</v>
      </c>
      <c r="C107" s="80" t="n">
        <f aca="false">IF(A107="NEWCOD",IF(ISBLANK(H107),"NoCod",H107),VLOOKUP(A107,'Ref Taxo'!A:D,4,FALSE()))</f>
        <v>6085</v>
      </c>
      <c r="D107" s="81" t="n">
        <v>0.2</v>
      </c>
      <c r="E107" s="82" t="n">
        <v>0.25</v>
      </c>
      <c r="F107" s="82" t="s">
        <v>5275</v>
      </c>
      <c r="G107" s="85"/>
      <c r="H107" s="86"/>
    </row>
    <row r="108" customFormat="false" ht="15" hidden="false" customHeight="false" outlineLevel="0" collapsed="false">
      <c r="A108" s="78" t="s">
        <v>5040</v>
      </c>
      <c r="B108" s="79" t="str">
        <f aca="false">IF(A108="NEWCOD",IF(ISBLANK(G108),"renseigner le champ 'Nouveau taxon'",G108),VLOOKUP(A108,'Ref Taxo'!A:B,2,FALSE()))</f>
        <v>Vaucheria</v>
      </c>
      <c r="C108" s="80" t="n">
        <f aca="false">IF(A108="NEWCOD",IF(ISBLANK(H108),"NoCod",H108),VLOOKUP(A108,'Ref Taxo'!A:D,4,FALSE()))</f>
        <v>1169</v>
      </c>
      <c r="D108" s="81" t="n">
        <v>0.01</v>
      </c>
      <c r="E108" s="82" t="n">
        <v>0.15</v>
      </c>
      <c r="F108" s="82" t="s">
        <v>5275</v>
      </c>
      <c r="G108" s="85"/>
      <c r="H108" s="86"/>
    </row>
    <row r="109" customFormat="false" ht="15" hidden="false" customHeight="false" outlineLevel="0" collapsed="false">
      <c r="A109" s="78" t="s">
        <v>1058</v>
      </c>
      <c r="B109" s="79" t="str">
        <f aca="false">IF(A109="NEWCOD",IF(ISBLANK(G109),"renseigner le champ 'Nouveau taxon'",G109),VLOOKUP(A109,'Ref Taxo'!A:B,2,FALSE()))</f>
        <v>Cinclidotus danubicus</v>
      </c>
      <c r="C109" s="80" t="n">
        <f aca="false">IF(A109="NEWCOD",IF(ISBLANK(H109),"NoCod",H109),VLOOKUP(A109,'Ref Taxo'!A:D,4,FALSE()))</f>
        <v>1319</v>
      </c>
      <c r="D109" s="81" t="n">
        <v>0.01</v>
      </c>
      <c r="E109" s="82"/>
      <c r="F109" s="82" t="s">
        <v>5275</v>
      </c>
      <c r="G109" s="85"/>
      <c r="H109" s="86"/>
    </row>
    <row r="110" customFormat="false" ht="15" hidden="false" customHeight="false" outlineLevel="0" collapsed="false">
      <c r="A110" s="78" t="s">
        <v>1923</v>
      </c>
      <c r="B110" s="79" t="str">
        <f aca="false">IF(A110="NEWCOD",IF(ISBLANK(G110),"renseigner le champ 'Nouveau taxon'",G110),VLOOKUP(A110,'Ref Taxo'!A:B,2,FALSE()))</f>
        <v>Fissidens fontanus</v>
      </c>
      <c r="C110" s="80" t="n">
        <f aca="false">IF(A110="NEWCOD",IF(ISBLANK(H110),"NoCod",H110),VLOOKUP(A110,'Ref Taxo'!A:D,4,FALSE()))</f>
        <v>31545</v>
      </c>
      <c r="D110" s="81" t="n">
        <v>0.01</v>
      </c>
      <c r="E110" s="82" t="n">
        <v>0.01</v>
      </c>
      <c r="F110" s="82" t="s">
        <v>5275</v>
      </c>
      <c r="G110" s="85"/>
      <c r="H110" s="86"/>
    </row>
    <row r="111" customFormat="false" ht="15" hidden="false" customHeight="false" outlineLevel="0" collapsed="false">
      <c r="A111" s="78" t="s">
        <v>1970</v>
      </c>
      <c r="B111" s="79" t="str">
        <f aca="false">IF(A111="NEWCOD",IF(ISBLANK(G111),"renseigner le champ 'Nouveau taxon'",G111),VLOOKUP(A111,'Ref Taxo'!A:B,2,FALSE()))</f>
        <v>Fontinalis antipyretica</v>
      </c>
      <c r="C111" s="80" t="n">
        <f aca="false">IF(A111="NEWCOD",IF(ISBLANK(H111),"NoCod",H111),VLOOKUP(A111,'Ref Taxo'!A:D,4,FALSE()))</f>
        <v>1310</v>
      </c>
      <c r="D111" s="81" t="n">
        <v>0.01</v>
      </c>
      <c r="E111" s="82"/>
      <c r="F111" s="82" t="s">
        <v>5275</v>
      </c>
      <c r="G111" s="85"/>
      <c r="H111" s="86"/>
    </row>
    <row r="112" customFormat="false" ht="15" hidden="false" customHeight="false" outlineLevel="0" collapsed="false">
      <c r="A112" s="78" t="s">
        <v>2663</v>
      </c>
      <c r="B112" s="79" t="str">
        <f aca="false">IF(A112="NEWCOD",IF(ISBLANK(G112),"renseigner le champ 'Nouveau taxon'",G112),VLOOKUP(A112,'Ref Taxo'!A:B,2,FALSE()))</f>
        <v>Leptodictyum riparium</v>
      </c>
      <c r="C112" s="80" t="n">
        <f aca="false">IF(A112="NEWCOD",IF(ISBLANK(H112),"NoCod",H112),VLOOKUP(A112,'Ref Taxo'!A:D,4,FALSE()))</f>
        <v>1244</v>
      </c>
      <c r="D112" s="81" t="n">
        <v>0.01</v>
      </c>
      <c r="E112" s="82" t="n">
        <v>0.15</v>
      </c>
      <c r="F112" s="82" t="s">
        <v>5275</v>
      </c>
      <c r="G112" s="85"/>
      <c r="H112" s="86"/>
    </row>
    <row r="113" customFormat="false" ht="15" hidden="false" customHeight="false" outlineLevel="0" collapsed="false">
      <c r="A113" s="78" t="s">
        <v>2761</v>
      </c>
      <c r="B113" s="79" t="str">
        <f aca="false">IF(A113="NEWCOD",IF(ISBLANK(G113),"renseigner le champ 'Nouveau taxon'",G113),VLOOKUP(A113,'Ref Taxo'!A:B,2,FALSE()))</f>
        <v>Ludwigia peploides</v>
      </c>
      <c r="C113" s="80" t="n">
        <f aca="false">IF(A113="NEWCOD",IF(ISBLANK(H113),"NoCod",H113),VLOOKUP(A113,'Ref Taxo'!A:D,4,FALSE()))</f>
        <v>1856</v>
      </c>
      <c r="D113" s="81" t="n">
        <v>0.01</v>
      </c>
      <c r="E113" s="82" t="n">
        <v>0.01</v>
      </c>
      <c r="F113" s="82" t="s">
        <v>5275</v>
      </c>
      <c r="G113" s="85"/>
      <c r="H113" s="86"/>
    </row>
    <row r="114" customFormat="false" ht="15" hidden="false" customHeight="false" outlineLevel="0" collapsed="false">
      <c r="A114" s="78" t="s">
        <v>3418</v>
      </c>
      <c r="B114" s="79" t="str">
        <f aca="false">IF(A114="NEWCOD",IF(ISBLANK(G114),"renseigner le champ 'Nouveau taxon'",G114),VLOOKUP(A114,'Ref Taxo'!A:B,2,FALSE()))</f>
        <v>Phalaris arundinacea</v>
      </c>
      <c r="C114" s="80" t="n">
        <f aca="false">IF(A114="NEWCOD",IF(ISBLANK(H114),"NoCod",H114),VLOOKUP(A114,'Ref Taxo'!A:D,4,FALSE()))</f>
        <v>1577</v>
      </c>
      <c r="D114" s="81" t="n">
        <v>0.01</v>
      </c>
      <c r="E114" s="82" t="n">
        <v>0.01</v>
      </c>
      <c r="F114" s="82" t="s">
        <v>5275</v>
      </c>
      <c r="G114" s="85"/>
      <c r="H114" s="86"/>
    </row>
    <row r="115" customFormat="false" ht="15" hidden="false" customHeight="false" outlineLevel="0" collapsed="false">
      <c r="A115" s="78" t="s">
        <v>4146</v>
      </c>
      <c r="B115" s="79" t="str">
        <f aca="false">IF(A115="NEWCOD",IF(ISBLANK(G115),"renseigner le champ 'Nouveau taxon'",G115),VLOOKUP(A115,'Ref Taxo'!A:B,2,FALSE()))</f>
        <v>Rorippa amphibia</v>
      </c>
      <c r="C115" s="80" t="n">
        <f aca="false">IF(A115="NEWCOD",IF(ISBLANK(H115),"NoCod",H115),VLOOKUP(A115,'Ref Taxo'!A:D,4,FALSE()))</f>
        <v>1765</v>
      </c>
      <c r="D115" s="81" t="n">
        <v>0.01</v>
      </c>
      <c r="E115" s="82" t="n">
        <v>0.01</v>
      </c>
      <c r="F115" s="82" t="s">
        <v>5276</v>
      </c>
      <c r="G115" s="85"/>
      <c r="H115" s="86"/>
    </row>
    <row r="116" customFormat="false" ht="15" hidden="false" customHeight="false" outlineLevel="0" collapsed="false">
      <c r="A116" s="78" t="s">
        <v>2816</v>
      </c>
      <c r="B116" s="79" t="str">
        <f aca="false">IF(A116="NEWCOD",IF(ISBLANK(G116),"renseigner le champ 'Nouveau taxon'",G116),VLOOKUP(A116,'Ref Taxo'!A:B,2,FALSE()))</f>
        <v>Lysimachia vulgaris</v>
      </c>
      <c r="C116" s="80" t="n">
        <f aca="false">IF(A116="NEWCOD",IF(ISBLANK(H116),"NoCod",H116),VLOOKUP(A116,'Ref Taxo'!A:D,4,FALSE()))</f>
        <v>1887</v>
      </c>
      <c r="D116" s="81" t="n">
        <v>0.01</v>
      </c>
      <c r="E116" s="82"/>
      <c r="F116" s="82" t="s">
        <v>5275</v>
      </c>
      <c r="G116" s="85"/>
      <c r="H116" s="86"/>
    </row>
    <row r="117" customFormat="false" ht="15" hidden="false" customHeight="false" outlineLevel="0" collapsed="false">
      <c r="A117" s="78" t="s">
        <v>3346</v>
      </c>
      <c r="B117" s="79" t="str">
        <f aca="false">IF(A117="NEWCOD",IF(ISBLANK(G117),"renseigner le champ 'Nouveau taxon'",G117),VLOOKUP(A117,'Ref Taxo'!A:B,2,FALSE()))</f>
        <v>Paspalum distichum</v>
      </c>
      <c r="C117" s="80" t="n">
        <f aca="false">IF(A117="NEWCOD",IF(ISBLANK(H117),"NoCod",H117),VLOOKUP(A117,'Ref Taxo'!A:D,4,FALSE()))</f>
        <v>10237</v>
      </c>
      <c r="D117" s="81"/>
      <c r="E117" s="82" t="n">
        <v>0.01</v>
      </c>
      <c r="F117" s="82" t="s">
        <v>5275</v>
      </c>
      <c r="G117" s="85"/>
      <c r="H117" s="86"/>
    </row>
    <row r="118" customFormat="false" ht="15" hidden="false" customHeight="false" outlineLevel="0" collapsed="false">
      <c r="A118" s="78" t="s">
        <v>3400</v>
      </c>
      <c r="B118" s="79" t="str">
        <f aca="false">IF(A118="NEWCOD",IF(ISBLANK(G118),"renseigner le champ 'Nouveau taxon'",G118),VLOOKUP(A118,'Ref Taxo'!A:B,2,FALSE()))</f>
        <v>Persicaria</v>
      </c>
      <c r="C118" s="80" t="n">
        <f aca="false">IF(A118="NEWCOD",IF(ISBLANK(H118),"NoCod",H118),VLOOKUP(A118,'Ref Taxo'!A:D,4,FALSE()))</f>
        <v>42836</v>
      </c>
      <c r="D118" s="81"/>
      <c r="E118" s="82" t="n">
        <v>0.01</v>
      </c>
      <c r="F118" s="82" t="s">
        <v>5275</v>
      </c>
      <c r="G118" s="85"/>
      <c r="H118" s="86"/>
    </row>
    <row r="119" customFormat="false" ht="15" hidden="false" customHeight="false" outlineLevel="0" collapsed="false">
      <c r="A119" s="78" t="s">
        <v>4443</v>
      </c>
      <c r="B119" s="79" t="str">
        <f aca="false">IF(A119="NEWCOD",IF(ISBLANK(G119),"renseigner le champ 'Nouveau taxon'",G119),VLOOKUP(A119,'Ref Taxo'!A:B,2,FALSE()))</f>
        <v>Scutellaria galericulata</v>
      </c>
      <c r="C119" s="80" t="n">
        <f aca="false">IF(A119="NEWCOD",IF(ISBLANK(H119),"NoCod",H119),VLOOKUP(A119,'Ref Taxo'!A:D,4,FALSE()))</f>
        <v>1796</v>
      </c>
      <c r="D119" s="81" t="n">
        <v>0.01</v>
      </c>
      <c r="E119" s="82"/>
      <c r="F119" s="82" t="s">
        <v>5275</v>
      </c>
      <c r="G119" s="85"/>
      <c r="H119" s="86"/>
    </row>
    <row r="120" customFormat="false" ht="15" hidden="false" customHeight="false" outlineLevel="0" collapsed="false">
      <c r="A120" s="78" t="s">
        <v>809</v>
      </c>
      <c r="B120" s="79" t="str">
        <f aca="false">IF(A120="NEWCOD",IF(ISBLANK(G120),"renseigner le champ 'Nouveau taxon'",G120),VLOOKUP(A120,'Ref Taxo'!A:B,2,FALSE()))</f>
        <v>Carex</v>
      </c>
      <c r="C120" s="80" t="n">
        <f aca="false">IF(A120="NEWCOD",IF(ISBLANK(H120),"NoCod",H120),VLOOKUP(A120,'Ref Taxo'!A:D,4,FALSE()))</f>
        <v>1466</v>
      </c>
      <c r="D120" s="81"/>
      <c r="E120" s="82" t="n">
        <v>0.01</v>
      </c>
      <c r="F120" s="82" t="s">
        <v>5275</v>
      </c>
      <c r="G120" s="85"/>
      <c r="H120" s="86"/>
    </row>
    <row r="121" customFormat="false" ht="15" hidden="false" customHeight="false" outlineLevel="0" collapsed="false">
      <c r="A121" s="78" t="s">
        <v>1547</v>
      </c>
      <c r="B121" s="79" t="str">
        <f aca="false">IF(A121="NEWCOD",IF(ISBLANK(G121),"renseigner le champ 'Nouveau taxon'",G121),VLOOKUP(A121,'Ref Taxo'!A:B,2,FALSE()))</f>
        <v>Echinochloa crus-galli</v>
      </c>
      <c r="C121" s="80" t="n">
        <f aca="false">IF(A121="NEWCOD",IF(ISBLANK(H121),"NoCod",H121),VLOOKUP(A121,'Ref Taxo'!A:D,4,FALSE()))</f>
        <v>1560</v>
      </c>
      <c r="D121" s="81"/>
      <c r="E121" s="82" t="n">
        <v>0.01</v>
      </c>
      <c r="F121" s="82" t="s">
        <v>5275</v>
      </c>
      <c r="G121" s="85"/>
      <c r="H121" s="86"/>
    </row>
    <row r="122" customFormat="false" ht="15" hidden="false" customHeight="false" outlineLevel="0" collapsed="false">
      <c r="A122" s="78" t="s">
        <v>3990</v>
      </c>
      <c r="B122" s="79" t="str">
        <f aca="false">IF(A122="NEWCOD",IF(ISBLANK(G122),"renseigner le champ 'Nouveau taxon'",G122),VLOOKUP(A122,'Ref Taxo'!A:B,2,FALSE()))</f>
        <v>Ranunculus repens</v>
      </c>
      <c r="C122" s="80" t="n">
        <f aca="false">IF(A122="NEWCOD",IF(ISBLANK(H122),"NoCod",H122),VLOOKUP(A122,'Ref Taxo'!A:D,4,FALSE()))</f>
        <v>1910</v>
      </c>
      <c r="D122" s="81"/>
      <c r="E122" s="82" t="n">
        <v>0.01</v>
      </c>
      <c r="F122" s="82" t="s">
        <v>5275</v>
      </c>
      <c r="G122" s="85"/>
      <c r="H122" s="86"/>
    </row>
    <row r="123" customFormat="false" ht="15" hidden="false" customHeight="false" outlineLevel="0" collapsed="false">
      <c r="A123" s="78" t="s">
        <v>894</v>
      </c>
      <c r="B123" s="79" t="str">
        <f aca="false">IF(A123="NEWCOD",IF(ISBLANK(G123),"renseigner le champ 'Nouveau taxon'",G123),VLOOKUP(A123,'Ref Taxo'!A:B,2,FALSE()))</f>
        <v>Ceratophyllum demersum</v>
      </c>
      <c r="C123" s="80" t="n">
        <f aca="false">IF(A123="NEWCOD",IF(ISBLANK(H123),"NoCod",H123),VLOOKUP(A123,'Ref Taxo'!A:D,4,FALSE()))</f>
        <v>1717</v>
      </c>
      <c r="D123" s="81" t="n">
        <v>0.01</v>
      </c>
      <c r="E123" s="82" t="n">
        <v>0.01</v>
      </c>
      <c r="F123" s="82" t="s">
        <v>5275</v>
      </c>
      <c r="G123" s="85"/>
      <c r="H123" s="86"/>
    </row>
    <row r="124" customFormat="false" ht="15" hidden="false" customHeight="false" outlineLevel="0" collapsed="false">
      <c r="A124" s="78" t="s">
        <v>3073</v>
      </c>
      <c r="B124" s="79" t="str">
        <f aca="false">IF(A124="NEWCOD",IF(ISBLANK(G124),"renseigner le champ 'Nouveau taxon'",G124),VLOOKUP(A124,'Ref Taxo'!A:B,2,FALSE()))</f>
        <v>Myriophyllum spicatum</v>
      </c>
      <c r="C124" s="80" t="n">
        <f aca="false">IF(A124="NEWCOD",IF(ISBLANK(H124),"NoCod",H124),VLOOKUP(A124,'Ref Taxo'!A:D,4,FALSE()))</f>
        <v>1778</v>
      </c>
      <c r="D124" s="81" t="n">
        <v>0.01</v>
      </c>
      <c r="E124" s="82" t="n">
        <v>0.01</v>
      </c>
      <c r="F124" s="82" t="s">
        <v>5275</v>
      </c>
      <c r="G124" s="85"/>
      <c r="H124" s="86"/>
    </row>
    <row r="125" customFormat="false" ht="15" hidden="false" customHeight="false" outlineLevel="0" collapsed="false">
      <c r="A125" s="78" t="s">
        <v>3111</v>
      </c>
      <c r="B125" s="79" t="str">
        <f aca="false">IF(A125="NEWCOD",IF(ISBLANK(G125),"renseigner le champ 'Nouveau taxon'",G125),VLOOKUP(A125,'Ref Taxo'!A:B,2,FALSE()))</f>
        <v>Najas marina</v>
      </c>
      <c r="C125" s="80" t="n">
        <f aca="false">IF(A125="NEWCOD",IF(ISBLANK(H125),"NoCod",H125),VLOOKUP(A125,'Ref Taxo'!A:D,4,FALSE()))</f>
        <v>1835</v>
      </c>
      <c r="D125" s="81" t="n">
        <v>0.01</v>
      </c>
      <c r="E125" s="82" t="n">
        <v>0.01</v>
      </c>
      <c r="F125" s="82" t="s">
        <v>5275</v>
      </c>
      <c r="G125" s="85"/>
      <c r="H125" s="86"/>
    </row>
    <row r="126" customFormat="false" ht="15" hidden="false" customHeight="false" outlineLevel="0" collapsed="false">
      <c r="A126" s="78" t="s">
        <v>3717</v>
      </c>
      <c r="B126" s="79" t="str">
        <f aca="false">IF(A126="NEWCOD",IF(ISBLANK(G126),"renseigner le champ 'Nouveau taxon'",G126),VLOOKUP(A126,'Ref Taxo'!A:B,2,FALSE()))</f>
        <v>Potamogeton nodosus</v>
      </c>
      <c r="C126" s="80" t="n">
        <f aca="false">IF(A126="NEWCOD",IF(ISBLANK(H126),"NoCod",H126),VLOOKUP(A126,'Ref Taxo'!A:D,4,FALSE()))</f>
        <v>1652</v>
      </c>
      <c r="D126" s="81"/>
      <c r="E126" s="82" t="n">
        <v>0.01</v>
      </c>
      <c r="F126" s="82" t="s">
        <v>5275</v>
      </c>
      <c r="G126" s="85"/>
      <c r="H126" s="86"/>
    </row>
    <row r="127" customFormat="false" ht="15" hidden="false" customHeight="false" outlineLevel="0" collapsed="false">
      <c r="A127" s="78" t="s">
        <v>3935</v>
      </c>
      <c r="B127" s="79" t="str">
        <f aca="false">IF(A127="NEWCOD",IF(ISBLANK(G127),"renseigner le champ 'Nouveau taxon'",G127),VLOOKUP(A127,'Ref Taxo'!A:B,2,FALSE()))</f>
        <v>Ranunculus fluitans</v>
      </c>
      <c r="C127" s="80" t="n">
        <f aca="false">IF(A127="NEWCOD",IF(ISBLANK(H127),"NoCod",H127),VLOOKUP(A127,'Ref Taxo'!A:D,4,FALSE()))</f>
        <v>1903</v>
      </c>
      <c r="D127" s="81" t="n">
        <v>0.01</v>
      </c>
      <c r="E127" s="82" t="n">
        <v>0.2</v>
      </c>
      <c r="F127" s="82" t="s">
        <v>5275</v>
      </c>
      <c r="G127" s="85"/>
      <c r="H127" s="86"/>
    </row>
    <row r="128" customFormat="false" ht="15" hidden="false" customHeight="false" outlineLevel="0" collapsed="false">
      <c r="A128" s="78" t="s">
        <v>4700</v>
      </c>
      <c r="B128" s="79" t="str">
        <f aca="false">IF(A128="NEWCOD",IF(ISBLANK(G128),"renseigner le champ 'Nouveau taxon'",G128),VLOOKUP(A128,'Ref Taxo'!A:B,2,FALSE()))</f>
        <v>Spirodela polyrhiza</v>
      </c>
      <c r="C128" s="80" t="n">
        <f aca="false">IF(A128="NEWCOD",IF(ISBLANK(H128),"NoCod",H128),VLOOKUP(A128,'Ref Taxo'!A:D,4,FALSE()))</f>
        <v>1630</v>
      </c>
      <c r="D128" s="81" t="n">
        <v>0.01</v>
      </c>
      <c r="E128" s="82"/>
      <c r="F128" s="82" t="s">
        <v>5275</v>
      </c>
      <c r="G128" s="85"/>
      <c r="H128" s="86"/>
    </row>
    <row r="129" customFormat="false" ht="15" hidden="false" customHeight="false" outlineLevel="0" collapsed="false">
      <c r="A129" s="78" t="s">
        <v>1719</v>
      </c>
      <c r="B129" s="79" t="str">
        <f aca="false">IF(A129="NEWCOD",IF(ISBLANK(G129),"renseigner le champ 'Nouveau taxon'",G129),VLOOKUP(A129,'Ref Taxo'!A:B,2,FALSE()))</f>
        <v>Equisetum arvense</v>
      </c>
      <c r="C129" s="80" t="n">
        <f aca="false">IF(A129="NEWCOD",IF(ISBLANK(H129),"NoCod",H129),VLOOKUP(A129,'Ref Taxo'!A:D,4,FALSE()))</f>
        <v>1384</v>
      </c>
      <c r="D129" s="81" t="n">
        <v>0.01</v>
      </c>
      <c r="E129" s="82"/>
      <c r="F129" s="82" t="s">
        <v>5275</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5275</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5275</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5275</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5275</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5275</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5275</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5275</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5275</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5275</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5275</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5275</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5275</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5275</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5275</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5275</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5275</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5275</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5275</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5275</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5275</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5275</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5275</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5275</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5275</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5275</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5275</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5275</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5275</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5275</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5275</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5275</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5275</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5275</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5275</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5275</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5275</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5275</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5275</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5275</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5275</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5275</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5275</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5275</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5275</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5275</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5275</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5275</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5275</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5275</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5275</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5275</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5275</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5275</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5275</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5275</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5275</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5275</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5275</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5275</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5275</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5275</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5275</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5275</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5275</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5275</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5275</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5275</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5275</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5275</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5275</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5275</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5275</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5275</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5275</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5275</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5275</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5275</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5275</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5275</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5275</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5275</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5275</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5275</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5275</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5275</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5275</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5275</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5275</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5275</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5275</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5275</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5275</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5275</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5275</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5275</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5275</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5275</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5275</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5275</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5275</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5275</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5275</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5275</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5275</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5275</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5275</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5275</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5275</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5275</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5275</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5275</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5275</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5275</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5275</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5275</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5275</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5275</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5275</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5275</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5275</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5275</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5275</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5275</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5275</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5275</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5275</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5275</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5275</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5275</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5275</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5275</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5275</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5275</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5275</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5275</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5275</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5275</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5275</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5275</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5275</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5275</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5275</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5275</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5275</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5275</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5275</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5275</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5275</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5275</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5275</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5275</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5275</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5275</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5275</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5275</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5275</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5275</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5275</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5275</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5275</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5275</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5275</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5275</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5275</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5275</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5275</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5275</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5275</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5275</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5275</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5275</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5275</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5275</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5275</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5275</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5275</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5275</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5275</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5275</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5275</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5275</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5275</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5275</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5275</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5275</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5275</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5275</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5275</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5275</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5275</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5275</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5275</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5275</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5275</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5275</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5275</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5275</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5275</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5275</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5275</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5275</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5275</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5275</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5275</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5275</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5275</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5275</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5275</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5275</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5275</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5275</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5275</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5275</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5275</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5275</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5275</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5275</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5275</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5275</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5275</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5275</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5275</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5275</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5275</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5275</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5275</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5275</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5275</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5275</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5275</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5275</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5275</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5275</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5275</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5275</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5275</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5275</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5275</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5275</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5275</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5275</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5275</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5275</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5275</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5275</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5275</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5275</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5275</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5275</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5275</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5275</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5275</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5275</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5275</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5275</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5275</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5275</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5275</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5275</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5275</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5275</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5275</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5275</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5275</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5275</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5275</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5275</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5275</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5275</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5275</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5275</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5275</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5275</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5275</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5275</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5275</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5275</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5275</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5275</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5275</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5275</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5275</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5275</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5275</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5275</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5275</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5275</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5275</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5275</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5275</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5275</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5275</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5275</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5275</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5275</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5275</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5275</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5275</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5275</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5275</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5275</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5275</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5275</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5275</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5275</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5275</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5275</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5275</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5275</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5275</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5275</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5275</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5275</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5275</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5275</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5275</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5275</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5275</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5275</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5275</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5275</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5275</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5275</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5275</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5275</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5275</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5275</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5275</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5275</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5275</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5275</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5275</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5275</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5275</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5275</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5275</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5275</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5275</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5275</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5275</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5275</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5275</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5275</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5275</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5275</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5275</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5275</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5275</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5275</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5275</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5275</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5275</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5275</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5275</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5275</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5275</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5275</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5275</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5275</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5275</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5275</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5275</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5275</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5275</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5275</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5275</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5275</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5275</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5275</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5275</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5275</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5275</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5275</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5275</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5275</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5275</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5275</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5275</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5275</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5275</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5275</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5275</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5275</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5275</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5275</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5275</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5275</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5275</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5275</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5275</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5275</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5275</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5275</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5275</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5275</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5275</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5275</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5275</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5275</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5275</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5275</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5275</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5275</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5275</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5275</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5275</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5275</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5275</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5275</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5275</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5277</v>
      </c>
      <c r="B1" s="89" t="s">
        <v>5278</v>
      </c>
      <c r="C1" s="89" t="s">
        <v>5279</v>
      </c>
      <c r="D1" s="89" t="s">
        <v>5273</v>
      </c>
      <c r="E1" s="89" t="s">
        <v>5280</v>
      </c>
      <c r="F1" s="89" t="s">
        <v>5281</v>
      </c>
      <c r="G1" s="89" t="s">
        <v>5282</v>
      </c>
      <c r="H1" s="90" t="s">
        <v>5283</v>
      </c>
      <c r="I1" s="89" t="s">
        <v>5284</v>
      </c>
      <c r="J1" s="89" t="s">
        <v>5285</v>
      </c>
    </row>
    <row r="2" customFormat="false" ht="15" hidden="false" customHeight="false" outlineLevel="0" collapsed="false">
      <c r="A2" s="91" t="s">
        <v>5286</v>
      </c>
      <c r="B2" s="91" t="s">
        <v>5287</v>
      </c>
      <c r="C2" s="91" t="s">
        <v>5288</v>
      </c>
      <c r="D2" s="92" t="s">
        <v>5289</v>
      </c>
      <c r="E2" s="91" t="s">
        <v>5290</v>
      </c>
      <c r="F2" s="93" t="s">
        <v>5291</v>
      </c>
      <c r="G2" s="94" t="n">
        <v>43010</v>
      </c>
      <c r="H2" s="95" t="s">
        <v>5292</v>
      </c>
      <c r="I2" s="91" t="s">
        <v>5293</v>
      </c>
      <c r="J2" s="91"/>
    </row>
    <row r="3" customFormat="false" ht="74.25" hidden="false" customHeight="true" outlineLevel="0" collapsed="false">
      <c r="A3" s="96" t="s">
        <v>5286</v>
      </c>
      <c r="B3" s="96" t="s">
        <v>5287</v>
      </c>
      <c r="C3" s="96" t="s">
        <v>5288</v>
      </c>
      <c r="D3" s="97" t="s">
        <v>5289</v>
      </c>
      <c r="E3" s="96" t="s">
        <v>5290</v>
      </c>
      <c r="F3" s="98" t="s">
        <v>5294</v>
      </c>
      <c r="G3" s="99" t="n">
        <v>43034</v>
      </c>
      <c r="H3" s="100" t="s">
        <v>5295</v>
      </c>
      <c r="I3" s="96" t="s">
        <v>5293</v>
      </c>
      <c r="J3" s="96"/>
    </row>
    <row r="4" customFormat="false" ht="97.5" hidden="false" customHeight="true" outlineLevel="0" collapsed="false">
      <c r="A4" s="91" t="s">
        <v>5286</v>
      </c>
      <c r="B4" s="91" t="s">
        <v>5287</v>
      </c>
      <c r="C4" s="91" t="s">
        <v>5288</v>
      </c>
      <c r="D4" s="92" t="s">
        <v>5289</v>
      </c>
      <c r="E4" s="91" t="s">
        <v>5290</v>
      </c>
      <c r="F4" s="93" t="s">
        <v>5296</v>
      </c>
      <c r="G4" s="94" t="n">
        <v>43060</v>
      </c>
      <c r="H4" s="101" t="s">
        <v>5297</v>
      </c>
      <c r="I4" s="91" t="s">
        <v>5293</v>
      </c>
      <c r="J4" s="91"/>
    </row>
    <row r="5" customFormat="false" ht="15" hidden="false" customHeight="false" outlineLevel="0" collapsed="false">
      <c r="A5" s="102" t="s">
        <v>5286</v>
      </c>
      <c r="B5" s="102" t="s">
        <v>5287</v>
      </c>
      <c r="C5" s="102" t="s">
        <v>5288</v>
      </c>
      <c r="D5" s="102" t="s">
        <v>5289</v>
      </c>
      <c r="E5" s="102" t="s">
        <v>5290</v>
      </c>
      <c r="F5" s="103" t="s">
        <v>5298</v>
      </c>
      <c r="G5" s="104" t="n">
        <v>43423</v>
      </c>
      <c r="H5" s="105" t="s">
        <v>5299</v>
      </c>
      <c r="I5" s="102" t="s">
        <v>5293</v>
      </c>
      <c r="J5" s="105"/>
    </row>
    <row r="6" customFormat="false" ht="35.05" hidden="false" customHeight="false" outlineLevel="0" collapsed="false">
      <c r="A6" s="102" t="s">
        <v>5286</v>
      </c>
      <c r="B6" s="102" t="s">
        <v>5287</v>
      </c>
      <c r="C6" s="102" t="s">
        <v>5288</v>
      </c>
      <c r="D6" s="102" t="s">
        <v>5289</v>
      </c>
      <c r="E6" s="102" t="s">
        <v>5290</v>
      </c>
      <c r="F6" s="103" t="s">
        <v>5300</v>
      </c>
      <c r="G6" s="104" t="n">
        <v>43496</v>
      </c>
      <c r="H6" s="105" t="s">
        <v>5301</v>
      </c>
      <c r="I6" s="102" t="s">
        <v>5293</v>
      </c>
      <c r="J6" s="105"/>
    </row>
    <row r="7" customFormat="false" ht="23.85" hidden="false" customHeight="false" outlineLevel="0" collapsed="false">
      <c r="A7" s="102" t="s">
        <v>5286</v>
      </c>
      <c r="B7" s="102" t="s">
        <v>5287</v>
      </c>
      <c r="C7" s="102" t="s">
        <v>5288</v>
      </c>
      <c r="D7" s="102" t="s">
        <v>5289</v>
      </c>
      <c r="E7" s="102" t="s">
        <v>5290</v>
      </c>
      <c r="F7" s="103" t="s">
        <v>5302</v>
      </c>
      <c r="G7" s="104" t="n">
        <v>43630</v>
      </c>
      <c r="H7" s="105" t="s">
        <v>5303</v>
      </c>
      <c r="I7" s="102" t="s">
        <v>5304</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2020-11-25T15:18:02Z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