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<sst xmlns="http://schemas.openxmlformats.org/spreadsheetml/2006/main" count="6480" uniqueCount="5304">
  <si>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</si>
  <si>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</si>
  <si>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</si>
  <si>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</si>
  <si>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</si>
  <si>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</si>
  <si>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</si>
  <si>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</si>
  <si>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</si>
  <si>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</si>
  <si>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</si>
  <si>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</si>
  <si>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</si>
  <si>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</si>
  <si>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</si>
  <si>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</si>
  <si>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</si>
  <si>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</si>
  <si>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</si>
  <si>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</si>
  <si>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</si>
  <si>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</si>
  <si>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</si>
  <si>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</si>
  <si>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</si>
  <si>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</si>
  <si>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</si>
  <si>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</si>
  <si>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</si>
  <si>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</si>
  <si>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</si>
  <si>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</si>
  <si>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</si>
  <si>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</si>
  <si>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</si>
  <si>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</si>
  <si>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</si>
  <si>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</si>
  <si>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</si>
  <si>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</si>
  <si>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</si>
  <si>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</si>
  <si>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</si>
  <si>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</si>
  <si>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</si>
  <si>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</si>
  <si>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</si>
  <si>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</si>
  <si>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</si>
  <si>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</si>
  <si>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</si>
  <si>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</si>
  <si>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</si>
  <si>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</si>
  <si>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</si>
  <si>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</si>
  <si>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</si>
  <si>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</si>
  <si>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</si>
  <si>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</si>
  <si>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</si>
  <si>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</si>
  <si>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</si>
  <si>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</si>
  <si>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</si>
  <si>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</si>
  <si>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</si>
  <si>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</si>
  <si>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</si>
  <si>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</si>
  <si>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</si>
  <si>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</si>
  <si>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</si>
  <si>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</si>
  <si>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</si>
  <si>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</si>
  <si>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</si>
  <si>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</si>
  <si>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</si>
  <si>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</si>
  <si>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</si>
  <si>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</si>
  <si>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</si>
  <si>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</si>
  <si>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</si>
  <si>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</si>
  <si>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</si>
  <si>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</si>
  <si>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</si>
  <si>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</si>
  <si>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</si>
  <si>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</si>
  <si>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</si>
  <si>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</si>
  <si>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</si>
  <si>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</si>
  <si>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</si>
  <si>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</si>
  <si>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</si>
  <si>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</si>
  <si>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</si>
  <si>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</si>
  <si>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</si>
  <si>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</si>
  <si>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</si>
  <si>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</si>
  <si>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</si>
  <si>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</si>
  <si>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</si>
  <si>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</si>
  <si>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</si>
  <si>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</si>
  <si>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</si>
  <si>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</si>
  <si>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</si>
  <si>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</si>
  <si>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</si>
  <si>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</si>
  <si>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</si>
  <si>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</si>
  <si>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</si>
  <si>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</si>
  <si>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</si>
  <si>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</si>
  <si>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</si>
  <si>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</si>
  <si>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</si>
  <si>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</si>
  <si>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</si>
  <si>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</si>
  <si>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</si>
  <si>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</si>
  <si>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</si>
  <si>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</si>
  <si>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</si>
  <si>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</si>
  <si>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</si>
  <si>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</si>
  <si>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</si>
  <si>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</si>
  <si>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</si>
  <si>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</si>
  <si>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</si>
  <si>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</si>
  <si>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</si>
  <si>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</si>
  <si>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</si>
  <si>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</si>
  <si>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</si>
  <si>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</si>
  <si>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</si>
  <si>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</si>
  <si>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</si>
  <si>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</si>
  <si>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</si>
  <si>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</si>
  <si>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</si>
  <si>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</si>
  <si>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</si>
  <si>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</si>
  <si>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</si>
  <si>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</si>
  <si>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</si>
  <si>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</si>
  <si>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</si>
  <si>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</si>
  <si>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</si>
  <si>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</si>
  <si>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</si>
  <si>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</si>
  <si>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</si>
  <si>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</si>
  <si>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</si>
  <si>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</si>
  <si>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</si>
  <si>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</si>
  <si>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</si>
  <si>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</si>
  <si>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</si>
  <si>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</si>
  <si>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</si>
  <si>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</si>
  <si>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</si>
  <si>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</si>
  <si>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</si>
  <si>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</si>
  <si>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</si>
  <si>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</si>
  <si>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</si>
  <si>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</si>
  <si>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</si>
  <si>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</si>
  <si>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</si>
  <si>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</si>
  <si>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</si>
  <si>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</si>
  <si>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</si>
  <si>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</si>
  <si>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</si>
  <si>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</si>
  <si>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</si>
  <si>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</si>
  <si>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</si>
  <si>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</si>
  <si>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</si>
  <si>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</si>
  <si>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</si>
  <si>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</si>
  <si>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</si>
  <si>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</si>
  <si>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</si>
  <si>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</si>
  <si>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</si>
  <si>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</si>
  <si>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</si>
  <si>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</si>
  <si>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</si>
  <si>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</si>
  <si>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</si>
  <si>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</si>
  <si>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</si>
  <si>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</si>
  <si>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</si>
  <si>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</si>
  <si>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</si>
  <si>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</si>
  <si>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</si>
  <si>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</si>
  <si>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</si>
  <si>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</si>
  <si>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</si>
  <si>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</si>
  <si>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</si>
  <si>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</si>
  <si>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</si>
  <si>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</si>
  <si>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</si>
  <si>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</si>
  <si>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</si>
  <si>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</si>
  <si>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</si>
  <si>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</si>
  <si>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</si>
  <si>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</si>
  <si>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</si>
  <si>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</si>
  <si>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</si>
  <si>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</si>
  <si>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</si>
  <si>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</si>
  <si>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</si>
  <si>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</si>
  <si>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</si>
  <si>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</si>
  <si>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</si>
  <si>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</si>
  <si>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</si>
  <si>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</si>
  <si>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</si>
  <si>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</si>
  <si>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</si>
  <si>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</si>
  <si>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</si>
  <si>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</si>
  <si>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</si>
  <si>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</si>
  <si>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</si>
  <si>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</si>
  <si>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</si>
  <si>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</si>
  <si>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</si>
  <si>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</si>
  <si>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</si>
  <si>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</si>
  <si>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</si>
  <si>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</si>
  <si>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</si>
  <si>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</si>
  <si>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</si>
  <si>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</si>
  <si>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</si>
  <si>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</si>
  <si>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</si>
  <si>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</si>
  <si>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</si>
  <si>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</si>
  <si>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</si>
  <si>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</si>
  <si>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</si>
  <si>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</si>
  <si>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</si>
  <si>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</si>
  <si>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</si>
  <si>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</si>
  <si>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</si>
  <si>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</si>
  <si>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</si>
  <si>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</si>
  <si>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</si>
  <si>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</si>
  <si>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</si>
  <si>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</si>
  <si>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</si>
  <si>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</si>
  <si>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</si>
  <si>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</si>
  <si>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</si>
  <si>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</si>
  <si>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</si>
  <si>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</si>
  <si>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</si>
  <si>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</si>
  <si>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</si>
  <si>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</si>
  <si>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</si>
  <si>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</si>
  <si>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</si>
  <si>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</si>
  <si>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</si>
  <si>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</si>
  <si>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</si>
  <si>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</si>
  <si>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</si>
  <si>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</si>
  <si>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</si>
  <si>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</si>
  <si>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</si>
  <si>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</si>
  <si>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</si>
  <si>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</si>
  <si>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</si>
  <si>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</si>
  <si>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</si>
  <si>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</si>
  <si>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</si>
  <si>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</si>
  <si>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</si>
  <si>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</si>
  <si>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</si>
  <si>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</si>
  <si>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</si>
  <si>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</si>
  <si>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</si>
  <si>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</si>
  <si>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</si>
  <si>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</si>
  <si>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</si>
  <si>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</si>
  <si>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</si>
  <si>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</si>
  <si>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</si>
  <si>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</si>
  <si>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</si>
  <si>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</si>
  <si>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</si>
  <si>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</si>
  <si>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</si>
  <si>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</si>
  <si>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</si>
  <si>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</si>
  <si>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</si>
  <si>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</si>
  <si>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</si>
  <si>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</si>
  <si>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</si>
  <si>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</si>
  <si>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</si>
  <si>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</si>
  <si>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</si>
  <si>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</si>
  <si>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</si>
  <si>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</si>
  <si>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</si>
  <si>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</si>
  <si>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</si>
  <si>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</si>
  <si>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</si>
  <si>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</si>
  <si>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</si>
  <si>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</si>
  <si>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</si>
  <si>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</si>
  <si>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</si>
  <si>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</si>
  <si>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</si>
  <si>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</si>
  <si>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</si>
  <si>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</si>
  <si>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</si>
  <si>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</si>
  <si>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</si>
  <si>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</si>
  <si>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</si>
  <si>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</si>
  <si>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</si>
  <si>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</si>
  <si>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</si>
  <si>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</si>
  <si>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</si>
  <si>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</si>
  <si>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</si>
  <si>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</si>
  <si>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</si>
  <si>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</si>
  <si>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</si>
  <si>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</si>
  <si>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</si>
  <si>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</si>
  <si>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</si>
  <si>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</si>
  <si>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</si>
  <si>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</si>
  <si>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</si>
  <si>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</si>
  <si>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</si>
  <si>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</si>
  <si>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</si>
  <si>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</si>
  <si>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</si>
  <si>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</si>
  <si>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</si>
  <si>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</si>
  <si>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</si>
  <si>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</si>
  <si>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</si>
  <si>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</si>
  <si>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</si>
  <si>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</si>
  <si>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</si>
  <si>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</si>
  <si>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</si>
  <si>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</si>
  <si>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</si>
  <si>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</si>
  <si>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</si>
  <si>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</si>
  <si>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</si>
  <si>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</si>
  <si>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</si>
  <si>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</si>
  <si>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</si>
  <si>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</si>
  <si>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</si>
  <si>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</si>
  <si>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</si>
  <si>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</si>
  <si>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</si>
  <si>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</si>
  <si>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</si>
  <si>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</si>
  <si>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</si>
  <si>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</si>
  <si>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</si>
  <si>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</si>
  <si>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</si>
  <si>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</si>
  <si>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</si>
  <si>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</si>
  <si>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</si>
  <si>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</si>
  <si>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</si>
  <si>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</si>
  <si>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</si>
  <si>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</si>
  <si>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</si>
  <si>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</si>
  <si>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</si>
  <si>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</si>
  <si>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</si>
  <si>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</si>
  <si>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</si>
  <si>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</si>
  <si>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</si>
  <si>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</si>
  <si>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</si>
  <si>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</si>
  <si>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</si>
  <si>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</si>
  <si>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</si>
  <si>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</si>
  <si>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</si>
  <si>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</si>
  <si>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</si>
  <si>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</si>
  <si>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</si>
  <si>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</si>
  <si>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</si>
  <si>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</si>
  <si>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</si>
  <si>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</si>
  <si>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</si>
  <si>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</si>
  <si>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</si>
  <si>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</si>
  <si>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</si>
  <si>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</si>
  <si>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</si>
  <si>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</si>
  <si>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</si>
  <si>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</si>
  <si>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</si>
  <si>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</si>
  <si>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</si>
  <si>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</si>
  <si>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</si>
  <si>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</si>
  <si>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</si>
  <si>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</si>
  <si>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</si>
  <si>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</si>
  <si>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</si>
  <si>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</si>
  <si>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</si>
  <si>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</si>
  <si>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</si>
  <si>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</si>
  <si>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</si>
  <si>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</si>
  <si>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</si>
  <si>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</si>
  <si>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</si>
  <si>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</si>
  <si>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</si>
  <si>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</si>
  <si>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</si>
  <si>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</si>
  <si>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</si>
  <si>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</si>
  <si>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</si>
  <si>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</si>
  <si>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</si>
  <si>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</si>
  <si>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</si>
  <si>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</si>
  <si>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</si>
  <si>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</si>
  <si>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</si>
  <si>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</si>
  <si>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</si>
  <si>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</si>
  <si>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</si>
  <si>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</si>
  <si>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</si>
  <si>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</si>
  <si>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</si>
  <si>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</si>
  <si>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</si>
  <si>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</si>
  <si>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</si>
  <si>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</si>
  <si>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</si>
  <si>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</si>
  <si>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</si>
  <si>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</si>
  <si>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</si>
  <si>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</si>
  <si>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</si>
  <si>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</si>
  <si>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</si>
  <si>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</si>
  <si>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</si>
  <si>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</si>
  <si>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</si>
  <si>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</si>
  <si>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</si>
  <si>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</si>
  <si>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</si>
  <si>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</si>
  <si>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</si>
  <si>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</si>
  <si>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</si>
  <si>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</si>
  <si>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</si>
  <si>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</si>
  <si>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</si>
  <si>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</si>
  <si>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</si>
  <si>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</si>
  <si>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</si>
  <si>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</si>
  <si>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</si>
  <si>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</si>
  <si>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</si>
  <si>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</si>
  <si>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</si>
  <si>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</si>
  <si>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</si>
  <si>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</si>
  <si>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</si>
  <si>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</si>
  <si>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</si>
  <si>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</si>
  <si>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</si>
  <si>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</si>
  <si>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</si>
  <si>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</si>
  <si>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</si>
  <si>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</si>
  <si>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</si>
  <si>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</si>
  <si>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</si>
  <si>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</si>
  <si>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</si>
  <si>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</si>
  <si>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</si>
  <si>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</si>
  <si>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</si>
  <si>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</si>
  <si>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</si>
  <si>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</si>
  <si>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</si>
  <si>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</si>
  <si>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</si>
  <si>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</si>
  <si>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</si>
  <si>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</si>
  <si>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</si>
  <si>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</si>
  <si>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</si>
  <si>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</si>
  <si>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</si>
  <si>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</si>
  <si>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</si>
  <si>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</si>
  <si>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</si>
  <si>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</si>
  <si>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</si>
  <si>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</si>
  <si>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</si>
  <si>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</si>
  <si>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</si>
  <si>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</si>
  <si>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</si>
  <si>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</si>
  <si>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</si>
  <si>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</si>
  <si>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</si>
  <si>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</si>
  <si>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</si>
  <si>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</si>
  <si>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</si>
  <si>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</si>
  <si>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</si>
  <si>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</si>
  <si>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</si>
  <si>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</si>
  <si>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</si>
  <si>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</si>
  <si>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</si>
  <si>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</si>
  <si>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</si>
  <si>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</si>
  <si>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</si>
  <si>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</si>
  <si>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</si>
  <si>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</si>
  <si>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</si>
  <si>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</si>
  <si>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</si>
  <si>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</si>
  <si>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</si>
  <si>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</si>
  <si>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</si>
  <si>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</si>
  <si>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</si>
  <si>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</si>
  <si>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</si>
  <si>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</si>
  <si>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</si>
  <si>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</si>
  <si>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</si>
  <si>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</si>
  <si>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</si>
  <si>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</si>
  <si>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</si>
  <si>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</si>
  <si>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</si>
  <si>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</si>
  <si>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</si>
  <si>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</si>
  <si>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</si>
  <si>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</si>
  <si>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</si>
  <si>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</si>
  <si>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</si>
  <si>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</si>
  <si>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</si>
  <si>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</si>
  <si>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</si>
  <si>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</si>
  <si>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</si>
  <si>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</si>
  <si>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</si>
  <si>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</si>
  <si>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</si>
  <si>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</si>
  <si>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</si>
  <si>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</si>
  <si>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</si>
  <si>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</si>
  <si>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</si>
  <si>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</si>
  <si>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</si>
  <si>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</si>
  <si>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</si>
  <si>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</si>
  <si>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</si>
  <si>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</si>
  <si>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</si>
  <si>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</si>
  <si>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</si>
  <si>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</si>
  <si>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</si>
  <si>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</si>
  <si>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</si>
  <si>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</si>
  <si>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</si>
  <si>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</si>
  <si>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</si>
  <si>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</si>
  <si>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</si>
  <si>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</si>
  <si>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</si>
  <si>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</si>
  <si>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</si>
  <si>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</si>
  <si>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</si>
  <si>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</si>
  <si>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</si>
  <si>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</si>
  <si>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</si>
  <si>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</si>
  <si>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</si>
  <si>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</si>
  <si>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</si>
  <si>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</si>
  <si>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</si>
  <si>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</si>
  <si>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</si>
  <si>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</si>
  <si>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</si>
  <si>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</si>
  <si>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</si>
  <si>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</si>
  <si>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</si>
  <si>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</si>
  <si>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</si>
  <si>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</si>
  <si>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</si>
  <si>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</si>
  <si>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</si>
  <si>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</si>
  <si>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</si>
  <si>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</si>
  <si>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</si>
  <si>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</si>
  <si>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</si>
  <si>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</si>
  <si>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</si>
  <si>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</si>
  <si>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</si>
  <si>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</si>
  <si>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</si>
  <si>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</si>
  <si>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</si>
  <si>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</si>
  <si>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</si>
  <si>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</si>
  <si>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</si>
  <si>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</si>
  <si>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</si>
  <si>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</si>
  <si>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</si>
  <si>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</si>
  <si>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</si>
  <si>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</si>
  <si>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</si>
  <si>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</si>
  <si>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</si>
  <si>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</si>
  <si>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</si>
  <si>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</si>
  <si>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</si>
  <si>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</si>
  <si>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</si>
  <si>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</si>
  <si>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</si>
  <si>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</si>
  <si>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</si>
  <si>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</si>
  <si>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</si>
  <si>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</si>
  <si>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</si>
  <si>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</si>
  <si>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</si>
  <si>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</si>
  <si>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</si>
  <si>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</si>
  <si>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</si>
  <si>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</si>
  <si>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</si>
  <si>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</si>
  <si>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</si>
  <si>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</si>
  <si>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</si>
  <si>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</si>
  <si>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</si>
  <si>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</si>
  <si>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</si>
  <si>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</si>
  <si>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</si>
  <si>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</si>
  <si>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</si>
  <si>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</si>
  <si>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</si>
  <si>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</si>
  <si>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</si>
  <si>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</si>
  <si>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</si>
  <si>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</si>
  <si>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</si>
  <si>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</si>
  <si>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</si>
  <si>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</si>
  <si>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</si>
  <si>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</si>
  <si>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</si>
  <si>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</si>
  <si>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</si>
  <si>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</si>
  <si>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</si>
  <si>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</si>
  <si>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</si>
  <si>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</si>
  <si>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</si>
  <si>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</si>
  <si>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</si>
  <si>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</si>
  <si>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</si>
  <si>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</si>
  <si>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</si>
  <si>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</si>
  <si>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</si>
  <si>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</si>
  <si>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</si>
  <si>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</si>
  <si>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</si>
  <si>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</si>
  <si>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</si>
  <si>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</si>
  <si>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</si>
  <si>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</si>
  <si>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</si>
  <si>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</si>
  <si>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</si>
  <si>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</si>
  <si>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</si>
  <si>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</si>
  <si>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</si>
  <si>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</si>
  <si>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</si>
  <si>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</si>
  <si>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</si>
  <si>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</si>
  <si>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</si>
  <si>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</si>
  <si>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</si>
  <si>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</si>
  <si>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</si>
  <si>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</si>
  <si>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</si>
  <si>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</si>
  <si>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</si>
  <si>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</si>
  <si>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</si>
  <si>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</si>
  <si>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</si>
  <si>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</si>
  <si>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</si>
  <si>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</si>
  <si>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</si>
  <si>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</si>
  <si>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</si>
  <si>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</si>
  <si>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</si>
  <si>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</si>
  <si>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</si>
  <si>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</si>
  <si>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</si>
  <si>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</si>
  <si>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</si>
  <si>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</si>
  <si>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</si>
  <si>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</si>
  <si>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</si>
  <si>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</si>
  <si>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</si>
  <si>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</si>
  <si>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</si>
  <si>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</si>
  <si>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</si>
  <si>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</si>
  <si>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</si>
  <si>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</si>
  <si>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</si>
  <si>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</si>
  <si>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</si>
  <si>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</si>
  <si>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</si>
  <si>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</si>
  <si>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</si>
  <si>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</si>
  <si>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</si>
  <si>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</si>
  <si>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</si>
  <si>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</si>
  <si>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</si>
  <si>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</si>
  <si>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</si>
  <si>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</si>
  <si>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</si>
  <si>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</si>
  <si>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</si>
  <si>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</si>
  <si>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</si>
  <si>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</si>
  <si>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</si>
  <si>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</si>
  <si>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</si>
  <si>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</si>
  <si>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</si>
  <si>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</si>
  <si>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</si>
  <si>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</si>
  <si>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</si>
  <si>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</si>
  <si>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</si>
  <si>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</si>
  <si>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</si>
  <si>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</si>
  <si>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</si>
  <si>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</si>
  <si>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</si>
  <si>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</si>
  <si>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</si>
  <si>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</si>
  <si>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</si>
  <si>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</si>
  <si>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</si>
  <si>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</si>
  <si>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</si>
  <si>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</si>
  <si>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</si>
  <si>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</si>
  <si>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</si>
  <si>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</si>
  <si>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</si>
  <si>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</si>
  <si>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</si>
  <si>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</si>
  <si>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</si>
  <si>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</si>
  <si>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</si>
  <si>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</si>
  <si>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</si>
  <si>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</si>
  <si>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</si>
  <si>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</si>
  <si>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</si>
  <si>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</si>
  <si>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</si>
  <si>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</si>
  <si>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</si>
  <si>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</si>
  <si>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</si>
  <si>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</si>
  <si>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</si>
  <si>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</si>
  <si>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</si>
  <si>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</si>
  <si>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</si>
  <si>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</si>
  <si>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</si>
  <si>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</si>
  <si>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</si>
  <si>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</si>
  <si>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</si>
  <si>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</si>
  <si>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</si>
  <si>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</si>
  <si>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</si>
  <si>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</si>
  <si>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</si>
  <si>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</si>
  <si>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</si>
  <si>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</si>
  <si>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</si>
  <si>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</si>
  <si>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</si>
  <si>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</si>
  <si>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</si>
  <si>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</si>
  <si>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</si>
  <si>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</si>
  <si>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</si>
  <si>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</si>
  <si>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</si>
  <si>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</si>
  <si>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</si>
  <si>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</si>
  <si>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</si>
  <si>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</si>
  <si>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</si>
  <si>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</si>
  <si>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</si>
  <si>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</si>
  <si>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</si>
  <si>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</si>
  <si>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</si>
  <si>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</si>
  <si>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</si>
  <si>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</si>
  <si>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</si>
  <si>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</si>
  <si>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</si>
  <si>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</si>
  <si>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</si>
  <si>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</si>
  <si>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</si>
  <si>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</si>
  <si>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</si>
  <si>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</si>
  <si>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</si>
  <si>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</si>
  <si>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</si>
  <si>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</si>
  <si>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</si>
  <si>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</si>
  <si>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</si>
  <si>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</si>
  <si>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</si>
  <si>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</si>
  <si>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</si>
  <si>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</si>
  <si>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</si>
  <si>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</si>
  <si>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</si>
  <si>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</si>
  <si>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</si>
  <si>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</si>
  <si>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</si>
  <si>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</si>
  <si>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</si>
  <si>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</si>
  <si>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</si>
  <si>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</si>
  <si>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</si>
  <si>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</si>
  <si>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</si>
  <si>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</si>
  <si>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</si>
  <si>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</si>
  <si>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</si>
  <si>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</si>
  <si>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</si>
  <si>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</si>
  <si>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</si>
  <si>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</si>
  <si>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</si>
  <si>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</si>
  <si>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</si>
  <si>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</si>
  <si>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</si>
  <si>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</si>
  <si>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</si>
  <si>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</si>
  <si>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</si>
  <si>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</si>
  <si>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</si>
  <si>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</si>
  <si>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</si>
  <si>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</si>
  <si>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</si>
  <si>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</si>
  <si>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</si>
  <si>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</si>
  <si>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</si>
  <si>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</si>
  <si>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</si>
  <si>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</si>
  <si>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</si>
  <si>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</si>
  <si>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</si>
  <si>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</si>
  <si>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</si>
  <si>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</si>
  <si>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</si>
  <si>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</si>
  <si>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</si>
  <si>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</si>
  <si>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</si>
  <si>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</si>
  <si>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</si>
  <si>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</si>
  <si>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</si>
  <si>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</si>
  <si>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</si>
  <si>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</si>
  <si>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</si>
  <si>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</si>
  <si>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</si>
  <si>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</si>
  <si>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</si>
  <si>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</si>
  <si>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</si>
  <si>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</si>
  <si>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</si>
  <si>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</si>
  <si>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</si>
  <si>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</si>
  <si>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</si>
  <si>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</si>
  <si>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</si>
  <si>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</si>
  <si>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</si>
  <si>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</si>
  <si>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</si>
  <si>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</si>
  <si>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</si>
  <si>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</si>
  <si>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</si>
  <si>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</si>
  <si>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</si>
  <si>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</si>
  <si>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</si>
  <si>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</si>
  <si>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</si>
  <si>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</si>
  <si>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</si>
  <si>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</si>
  <si>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</si>
  <si>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</si>
  <si>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</si>
  <si>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</si>
  <si>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</si>
  <si>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</si>
  <si>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</si>
  <si>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</si>
  <si>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</si>
  <si>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</si>
  <si>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</si>
  <si>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</si>
  <si>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</si>
  <si>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</si>
  <si>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</si>
  <si>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</si>
  <si>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</si>
  <si>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</si>
  <si>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</si>
  <si>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</si>
  <si>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</si>
  <si>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</si>
  <si>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</si>
  <si>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</si>
  <si>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</si>
  <si>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</si>
  <si>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</si>
  <si>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</si>
  <si>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</si>
  <si>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</si>
  <si>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</si>
  <si>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</si>
  <si>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</si>
  <si>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</si>
  <si>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</si>
  <si>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</si>
  <si>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</si>
  <si>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</si>
  <si>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</si>
  <si>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</si>
  <si>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</si>
  <si>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</si>
  <si>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</si>
  <si>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</si>
  <si>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</si>
  <si>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</si>
  <si>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</si>
  <si>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</si>
  <si>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</si>
  <si>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</si>
  <si>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</si>
  <si>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</si>
  <si>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</si>
  <si>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</si>
  <si>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</si>
  <si>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</si>
  <si>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</si>
  <si>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</si>
  <si>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</si>
  <si>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</si>
  <si>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</si>
  <si>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</si>
  <si>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</si>
  <si>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</si>
  <si>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</si>
  <si>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</si>
  <si>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</si>
  <si>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</si>
  <si>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</si>
  <si>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</si>
  <si>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</si>
  <si>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</si>
  <si>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</si>
  <si>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</si>
  <si>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</si>
  <si>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</si>
  <si>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</si>
  <si>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</si>
  <si>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</si>
  <si>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</si>
  <si>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</si>
  <si>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</si>
  <si>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</si>
  <si>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</si>
  <si>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</si>
  <si>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</si>
  <si>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</si>
  <si>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</si>
  <si>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</si>
  <si>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</si>
  <si>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</si>
  <si>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</si>
  <si>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</si>
  <si>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</si>
  <si>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</si>
  <si>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</si>
  <si>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</si>
  <si>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</si>
  <si>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</si>
  <si>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</si>
  <si>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</si>
  <si>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</si>
  <si>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</si>
  <si>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</si>
  <si>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</si>
  <si>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</si>
  <si>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</si>
  <si>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</si>
  <si>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</si>
  <si>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</si>
  <si>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</si>
  <si>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</si>
  <si>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</si>
  <si>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</si>
  <si>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</si>
  <si>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</si>
  <si>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</si>
  <si>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</si>
  <si>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</si>
  <si>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</si>
  <si>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</si>
  <si>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</si>
  <si>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</si>
  <si>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</si>
  <si>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</si>
  <si>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</si>
  <si>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</si>
  <si>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</si>
  <si>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</si>
  <si>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</si>
  <si>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</si>
  <si>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</si>
  <si>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</si>
  <si>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</si>
  <si>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</si>
  <si>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</si>
  <si>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</si>
  <si>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</si>
  <si>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</si>
  <si>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</si>
  <si>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</si>
  <si>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</si>
  <si>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</si>
  <si>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</si>
  <si>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</si>
  <si>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</si>
  <si>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</si>
  <si>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</si>
  <si>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</si>
  <si>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</si>
  <si>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</si>
  <si>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</si>
  <si>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</si>
  <si>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</si>
  <si>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</si>
  <si>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</si>
  <si>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</si>
  <si>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</si>
  <si>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</si>
  <si>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</si>
  <si>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</si>
  <si>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</si>
  <si>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</si>
  <si>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</si>
  <si>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</si>
  <si>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</si>
  <si>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</si>
  <si>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</si>
  <si>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</si>
  <si>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</si>
  <si>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</si>
  <si>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</si>
  <si>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</si>
  <si>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</si>
  <si>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</si>
  <si>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</si>
  <si>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</si>
  <si>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</si>
  <si>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</si>
  <si>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</si>
  <si>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</si>
  <si>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</si>
  <si>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</si>
  <si>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</si>
  <si>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</si>
  <si>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</si>
  <si>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</si>
  <si>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</si>
  <si>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</si>
  <si>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</si>
  <si>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</si>
  <si>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</si>
  <si>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</si>
  <si>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</si>
  <si>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</si>
  <si>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</si>
  <si>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</si>
  <si>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</si>
  <si>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</si>
  <si>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</si>
  <si>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</si>
  <si>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</si>
  <si>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</si>
  <si>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</si>
  <si>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</si>
  <si>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</si>
  <si>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</si>
  <si>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</si>
  <si>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</si>
  <si>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</si>
  <si>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</si>
  <si>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</si>
  <si>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</si>
  <si>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</si>
  <si>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</si>
  <si>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</si>
  <si>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</si>
  <si>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</si>
  <si>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</si>
  <si>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</si>
  <si>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</si>
  <si>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</si>
  <si>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</si>
  <si>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</si>
  <si>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</si>
  <si>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</si>
  <si>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</si>
  <si>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</si>
  <si>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</si>
  <si>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</si>
  <si>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</si>
  <si>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</si>
  <si>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</si>
  <si>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</si>
  <si>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</si>
  <si>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</si>
  <si>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</si>
  <si>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</si>
  <si>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</si>
  <si>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</si>
  <si>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</si>
  <si>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</si>
  <si>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</si>
  <si>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</si>
  <si>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</si>
  <si>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</si>
  <si>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</si>
  <si>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</si>
  <si>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</si>
  <si>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</si>
  <si>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</si>
  <si>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</si>
  <si>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</si>
  <si>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</si>
  <si>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</si>
  <si>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</si>
  <si>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</si>
  <si>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</si>
  <si>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</si>
  <si>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</si>
  <si>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</si>
  <si>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</si>
  <si>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</si>
  <si>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</si>
  <si>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</si>
  <si>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</si>
  <si>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</si>
  <si>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</si>
  <si>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</si>
  <si>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</si>
  <si>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</si>
  <si>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</si>
  <si>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</si>
  <si>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</si>
  <si>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</si>
  <si>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</si>
  <si>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</si>
  <si>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</si>
  <si>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</si>
  <si>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</si>
  <si>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</si>
  <si>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</si>
  <si>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</si>
  <si>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</si>
  <si>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</si>
  <si>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</si>
  <si>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</si>
  <si>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</si>
  <si>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</si>
  <si>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</si>
  <si>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</si>
  <si>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</si>
  <si>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</si>
  <si>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</si>
  <si>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</si>
  <si>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</si>
  <si>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</si>
  <si>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</si>
  <si>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</si>
  <si>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</si>
  <si>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</si>
  <si>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</si>
  <si>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</si>
  <si>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</si>
  <si>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</si>
  <si>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</si>
  <si>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</si>
  <si>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</si>
  <si>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</si>
  <si>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</si>
  <si>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</si>
  <si>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</si>
  <si>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</si>
  <si>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</si>
  <si>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</si>
  <si>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</si>
  <si>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</si>
  <si>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</si>
  <si>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</si>
  <si>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</si>
  <si>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</si>
  <si>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</si>
  <si>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</si>
  <si>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</si>
  <si>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</si>
  <si>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</si>
  <si>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</si>
  <si>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</si>
  <si>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</si>
  <si>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</si>
  <si>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</si>
  <si>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</si>
  <si>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</si>
  <si>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</si>
  <si>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</si>
  <si>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</si>
  <si>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</si>
  <si>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</si>
  <si>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</si>
  <si>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</si>
  <si>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</si>
  <si>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</si>
  <si>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</si>
  <si>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</si>
  <si>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</si>
  <si>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</si>
  <si>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</si>
  <si>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</si>
  <si>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</si>
  <si>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</si>
  <si>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</si>
  <si>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</si>
  <si>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</si>
  <si>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</si>
  <si>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</si>
  <si>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</si>
  <si>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</si>
  <si>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</si>
  <si>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</si>
  <si>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</si>
  <si>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</si>
  <si>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</si>
  <si>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</si>
  <si>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</si>
  <si>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</si>
  <si>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</si>
  <si>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</si>
  <si>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</si>
  <si>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</si>
  <si>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</si>
  <si>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</si>
  <si>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</si>
  <si>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</si>
  <si>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</si>
  <si>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</si>
  <si>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</si>
  <si>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</si>
  <si>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</si>
  <si>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</si>
  <si>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</si>
  <si>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</si>
  <si>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</si>
  <si>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</si>
  <si>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</si>
  <si>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</si>
  <si>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</si>
  <si>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</si>
  <si>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</si>
  <si>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</si>
  <si>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</si>
  <si>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</si>
  <si>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</si>
  <si>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</si>
  <si>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</si>
  <si>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</si>
  <si>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</si>
  <si>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</si>
  <si>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</si>
  <si>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</si>
  <si>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</si>
  <si>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</si>
  <si>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</si>
  <si>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</si>
  <si>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</si>
  <si>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</si>
  <si>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</si>
  <si>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</si>
  <si>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</si>
  <si>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</si>
  <si>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</si>
  <si>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</si>
  <si>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</si>
  <si>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</si>
  <si>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</si>
  <si>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</si>
  <si>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</si>
  <si>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</si>
  <si>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</si>
  <si>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</si>
  <si>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</si>
  <si>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</si>
  <si>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</si>
  <si>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</si>
  <si>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</si>
  <si>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</si>
  <si>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</si>
  <si>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</si>
  <si>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</si>
  <si>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</si>
  <si>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</si>
  <si>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</si>
  <si>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</si>
  <si>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</si>
  <si>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</si>
  <si>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</si>
  <si>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</si>
  <si>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</si>
  <si>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</si>
  <si>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</si>
  <si>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</si>
  <si>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</si>
  <si>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</si>
  <si>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</si>
  <si>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</si>
  <si>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</si>
  <si>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</si>
  <si>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</si>
  <si>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</si>
  <si>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</si>
  <si>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</si>
  <si>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</si>
  <si>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</si>
  <si>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</si>
  <si>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</si>
  <si>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</si>
  <si>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</si>
  <si>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</si>
  <si>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</si>
  <si>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</si>
  <si>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</si>
  <si>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</si>
  <si>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</si>
  <si>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</si>
  <si>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</si>
  <si>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</si>
  <si>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</si>
  <si>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</si>
  <si>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</si>
  <si>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</si>
  <si>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</si>
  <si>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</si>
  <si>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</si>
  <si>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</si>
  <si>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</si>
  <si>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</si>
  <si>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</si>
  <si>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</si>
  <si>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</si>
  <si>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</si>
  <si>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</si>
  <si>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</si>
  <si>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</si>
  <si>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</si>
  <si>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</si>
  <si>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</si>
  <si>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</si>
  <si>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</si>
  <si>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</si>
  <si>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</si>
  <si>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</si>
  <si>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</si>
  <si>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</si>
  <si>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</si>
  <si>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</si>
  <si>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</si>
  <si>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</si>
  <si>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</si>
  <si>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</si>
  <si>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</si>
  <si>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</si>
  <si>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</si>
  <si>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</si>
  <si>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</si>
  <si>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</si>
  <si>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</si>
  <si>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</si>
  <si>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</si>
  <si>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</si>
  <si>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</si>
  <si>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</si>
  <si>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</si>
  <si>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</si>
  <si>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</si>
  <si>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</si>
  <si>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</si>
  <si>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</si>
  <si>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</si>
  <si>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</si>
  <si>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</si>
  <si>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</si>
  <si>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</si>
  <si>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</si>
  <si>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</si>
  <si>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</si>
  <si>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</si>
  <si>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</si>
  <si>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</si>
  <si>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</si>
  <si>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</si>
  <si>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</si>
  <si>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</si>
  <si>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</si>
  <si>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</si>
  <si>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</si>
  <si>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</si>
  <si>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</si>
  <si>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</si>
  <si>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</si>
  <si>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</si>
  <si>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</si>
  <si>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</si>
  <si>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</si>
  <si>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</si>
  <si>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</si>
  <si>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</si>
  <si>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</si>
  <si>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</si>
  <si>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</si>
  <si>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</si>
  <si>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</si>
  <si>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</si>
  <si>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</si>
  <si>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</si>
  <si>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</si>
  <si>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</si>
  <si>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</si>
  <si>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</si>
  <si>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</si>
  <si>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</si>
  <si>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</si>
  <si>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</si>
  <si>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</si>
  <si>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</si>
  <si>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</si>
  <si>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</si>
  <si>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</si>
  <si>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</si>
  <si>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</si>
  <si>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</si>
  <si>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</si>
  <si>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</si>
  <si>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</si>
  <si>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</si>
  <si>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</si>
  <si>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</si>
  <si>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</si>
  <si>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</si>
  <si>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</si>
  <si>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</si>
  <si>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</si>
  <si>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</si>
  <si>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</si>
  <si>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</si>
  <si>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</si>
  <si>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</si>
  <si>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</si>
  <si>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</si>
  <si>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</si>
  <si>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</si>
  <si>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</si>
  <si>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</si>
  <si>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</si>
  <si>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</si>
  <si>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</si>
  <si>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</si>
  <si>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</si>
  <si>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</si>
  <si>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</si>
  <si>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</si>
  <si>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</si>
  <si>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</si>
  <si>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</si>
  <si>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</si>
  <si>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</si>
  <si>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</si>
  <si>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</si>
  <si>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</si>
  <si>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</si>
  <si>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</si>
  <si>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</si>
  <si>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</si>
  <si>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</si>
  <si>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</si>
  <si>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</si>
  <si>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</si>
  <si>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</si>
  <si>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</si>
  <si>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</si>
  <si>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</si>
  <si>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</si>
  <si>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</si>
  <si>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</si>
  <si>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</si>
  <si>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</si>
  <si>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</si>
  <si>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</si>
  <si>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</si>
  <si>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</si>
  <si>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</si>
  <si>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</si>
  <si>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</si>
  <si>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</si>
  <si>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</si>
  <si>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</si>
  <si>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</si>
  <si>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</si>
  <si>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</si>
  <si>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</si>
  <si>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</si>
  <si>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</si>
  <si>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</si>
  <si>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</si>
  <si>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</si>
  <si>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</si>
  <si>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</si>
  <si>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</si>
  <si>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</si>
  <si>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</si>
  <si>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</si>
  <si>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</si>
  <si>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</si>
  <si>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</si>
  <si>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</si>
  <si>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</si>
  <si>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</si>
  <si>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</si>
  <si>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</si>
  <si>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</si>
  <si>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</si>
  <si>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</si>
  <si>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</si>
  <si>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</si>
  <si>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</si>
  <si>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</si>
  <si>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</si>
  <si>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</si>
  <si>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</si>
  <si>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</si>
  <si>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</si>
  <si>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</si>
  <si>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</si>
  <si>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</si>
  <si>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</si>
  <si>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</si>
  <si>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</si>
  <si>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</si>
  <si>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</si>
  <si>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</si>
  <si>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</si>
  <si>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</si>
  <si>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</si>
  <si>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</si>
  <si>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</si>
  <si>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</si>
  <si>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</si>
  <si>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</si>
  <si>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</si>
  <si>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</si>
  <si>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</si>
  <si>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</si>
  <si>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</si>
  <si>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</si>
  <si>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</si>
  <si>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</si>
  <si>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</si>
  <si>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</si>
  <si>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</si>
  <si>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</si>
  <si>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</si>
  <si>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</si>
  <si>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</si>
  <si>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</si>
  <si>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</si>
  <si>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</si>
  <si>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</si>
  <si>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</si>
  <si>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</si>
  <si>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</si>
  <si>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</si>
  <si>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</si>
  <si>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</si>
  <si>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</si>
  <si>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</si>
  <si>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</si>
  <si>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</si>
  <si>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</si>
  <si>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</si>
  <si>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</si>
  <si>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</si>
  <si>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</si>
  <si>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</si>
  <si>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</si>
  <si>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</si>
  <si>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</si>
  <si>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</si>
  <si>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</si>
  <si>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</si>
  <si>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</si>
  <si>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</si>
  <si>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</si>
  <si>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</si>
  <si>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</si>
  <si>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</si>
  <si>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</si>
  <si>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</si>
  <si>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</si>
  <si>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</si>
  <si>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</si>
  <si>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</si>
  <si>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</si>
  <si>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</si>
  <si>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</si>
  <si>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</si>
  <si>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</si>
  <si>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</si>
  <si>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</si>
  <si>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</si>
  <si>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</si>
  <si>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</si>
  <si>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</si>
  <si>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</si>
  <si>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</si>
  <si>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</si>
  <si>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</si>
  <si>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</si>
  <si>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</si>
  <si>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</si>
  <si>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</si>
  <si>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</si>
  <si>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</si>
  <si>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</si>
  <si>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</si>
  <si>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</si>
  <si>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</si>
  <si>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</si>
  <si>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</si>
  <si>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</si>
  <si>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</si>
  <si>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</si>
  <si>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</si>
  <si>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</si>
  <si>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</si>
  <si>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</si>
  <si>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</si>
  <si>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</si>
  <si>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</si>
  <si>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</si>
  <si>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</si>
  <si>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</si>
  <si>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</si>
  <si>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</si>
  <si>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</si>
  <si>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</si>
  <si>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</si>
  <si>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</si>
  <si>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</si>
  <si>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</si>
  <si>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</si>
  <si>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</si>
  <si>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</si>
  <si>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</si>
  <si>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</si>
  <si>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</si>
  <si>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</si>
  <si>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</si>
  <si>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</si>
  <si>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</si>
  <si>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</si>
  <si>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</si>
  <si>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</si>
  <si>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</si>
  <si>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</si>
  <si>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</si>
  <si>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</si>
  <si>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</si>
  <si>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</si>
  <si>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</si>
  <si>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</si>
  <si>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</si>
  <si>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</si>
  <si>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</si>
  <si>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</si>
  <si>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</si>
  <si>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</si>
  <si>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</si>
  <si>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</si>
  <si>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</si>
  <si>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</si>
  <si>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</si>
  <si>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</si>
  <si>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</si>
  <si>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</si>
  <si>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</si>
  <si>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</si>
  <si>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</si>
  <si>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</si>
  <si>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</si>
  <si>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</si>
  <si>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</si>
  <si>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</si>
  <si>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</si>
  <si>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</si>
  <si>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</si>
  <si>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</si>
  <si>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</si>
  <si>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</si>
  <si>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</si>
  <si>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</si>
  <si>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</si>
  <si>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</si>
  <si>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</si>
  <si>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</si>
  <si>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</si>
  <si>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</si>
  <si>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</si>
  <si>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</si>
  <si>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</si>
  <si>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</si>
  <si>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</si>
  <si>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</si>
  <si>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</si>
  <si>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</si>
  <si>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</si>
  <si>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</si>
  <si>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</si>
  <si>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</si>
  <si>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</si>
  <si>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</si>
  <si>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</si>
  <si>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</si>
  <si>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</si>
  <si>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</si>
  <si>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</si>
  <si>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</si>
  <si>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</si>
  <si>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</si>
  <si>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</si>
  <si>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</si>
  <si>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</si>
  <si>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</si>
  <si>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</si>
  <si>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</si>
  <si>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</si>
  <si>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</si>
  <si>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</si>
  <si>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</si>
  <si>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</si>
  <si>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</si>
  <si>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</si>
  <si>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</si>
  <si>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</si>
  <si>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</si>
  <si>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</si>
  <si>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</si>
  <si>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</si>
  <si>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</si>
  <si>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</si>
  <si>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</si>
  <si>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</si>
  <si>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</si>
  <si>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</si>
  <si>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</si>
  <si>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</si>
  <si>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</si>
  <si>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</si>
  <si>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</si>
  <si>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</si>
  <si>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</si>
  <si>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</si>
  <si>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</si>
  <si>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</si>
  <si>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</si>
  <si>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</si>
  <si>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</si>
  <si>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</si>
  <si>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</si>
  <si>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</si>
  <si>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</si>
  <si>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</si>
  <si>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</si>
  <si>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</si>
  <si>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</si>
  <si>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</si>
  <si>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</si>
  <si>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</si>
  <si>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</si>
  <si>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</si>
  <si>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</si>
  <si>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</si>
  <si>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</si>
  <si>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</si>
  <si>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</si>
  <si>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</si>
  <si>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</si>
  <si>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</si>
  <si>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</si>
  <si>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</si>
  <si>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</si>
  <si>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</si>
  <si>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</si>
  <si>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</si>
  <si>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</si>
  <si>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</si>
  <si>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</si>
  <si>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</si>
  <si>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</si>
  <si>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</si>
  <si>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</si>
  <si>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</si>
  <si>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</si>
  <si>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</si>
  <si>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</si>
  <si>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</si>
  <si>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</si>
  <si>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</si>
  <si>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</si>
  <si>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</si>
  <si>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</si>
  <si>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</si>
  <si>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</si>
  <si>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</si>
  <si>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</si>
  <si>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</si>
  <si>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</si>
  <si>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</si>
  <si>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</si>
  <si>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</si>
  <si>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</si>
  <si>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</si>
  <si>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</si>
  <si>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</si>
  <si>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</si>
  <si>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</si>
  <si>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</si>
  <si>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</si>
  <si>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</si>
  <si>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</si>
  <si>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</si>
  <si>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</si>
  <si>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</si>
  <si>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</si>
  <si>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</si>
  <si>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</si>
  <si>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</si>
  <si>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</si>
  <si>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</si>
  <si>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</si>
  <si>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</si>
  <si>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</si>
  <si>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</si>
  <si>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</si>
  <si>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</si>
  <si>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</si>
  <si>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</si>
  <si>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</si>
  <si>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</si>
  <si>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</si>
  <si>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</si>
  <si>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</si>
  <si>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</si>
  <si>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</si>
  <si>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</si>
  <si>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</si>
  <si>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</si>
  <si>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</si>
  <si>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</si>
  <si>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</si>
  <si>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</si>
  <si>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</si>
  <si>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</si>
  <si>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</si>
  <si>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</si>
  <si>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</si>
  <si>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</si>
  <si>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</si>
  <si>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</si>
  <si>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</si>
  <si>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</si>
  <si>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</si>
  <si>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</si>
  <si>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</si>
  <si>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</si>
  <si>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</si>
  <si>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</si>
  <si>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</si>
  <si>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</si>
  <si>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</si>
  <si>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</si>
  <si>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</si>
  <si>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</si>
  <si>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</si>
  <si>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</si>
  <si>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</si>
  <si>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</si>
  <si>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</si>
  <si>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</si>
  <si>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</si>
  <si>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</si>
  <si>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</si>
  <si>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</si>
  <si>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</si>
  <si>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</si>
  <si>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</si>
  <si>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</si>
  <si>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</si>
  <si>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</si>
  <si>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</si>
  <si>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</si>
  <si>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</si>
  <si>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</si>
  <si>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</si>
  <si>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</si>
  <si>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</si>
  <si>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</si>
  <si>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</si>
  <si>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</si>
  <si>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</si>
  <si>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</si>
  <si>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</si>
  <si>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</si>
  <si>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</si>
  <si>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</si>
  <si>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</si>
  <si>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</si>
  <si>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</si>
  <si>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</si>
  <si>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</si>
  <si>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</si>
  <si>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</si>
  <si>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</si>
  <si>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</si>
  <si>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</si>
  <si>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</si>
  <si>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</si>
  <si>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</si>
  <si>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</si>
  <si>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</si>
  <si>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</si>
  <si>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</si>
  <si>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</si>
  <si>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</si>
  <si>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</si>
  <si>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</si>
  <si>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</si>
  <si>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</si>
  <si>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</si>
  <si>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</si>
  <si>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</si>
  <si>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</si>
  <si>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</si>
  <si>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</si>
  <si>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</si>
  <si>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</si>
  <si>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</si>
  <si>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</si>
  <si>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</si>
  <si>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</si>
  <si>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</si>
  <si>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</si>
  <si>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</si>
  <si>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</si>
  <si>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</si>
  <si>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</si>
  <si>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</si>
  <si>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</si>
  <si>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</si>
  <si>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</si>
  <si>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</si>
  <si>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</si>
  <si>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</si>
  <si>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</si>
  <si>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</si>
  <si>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</si>
  <si>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</si>
  <si>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</si>
  <si>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</si>
  <si>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</si>
  <si>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</si>
  <si>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</si>
  <si>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</si>
  <si>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</si>
  <si>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</si>
  <si>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</si>
  <si>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</si>
  <si>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</si>
  <si>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</si>
  <si>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</si>
  <si>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</si>
  <si>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</si>
  <si>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</si>
  <si>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</si>
  <si>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</si>
  <si>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</si>
  <si>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</si>
  <si>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</si>
  <si>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</si>
  <si>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</si>
  <si>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</si>
  <si>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</si>
  <si>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</si>
  <si>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</si>
  <si>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</si>
  <si>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</si>
  <si>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</si>
  <si>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</si>
  <si>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</si>
  <si>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</si>
  <si>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</si>
  <si>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</si>
  <si>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</si>
  <si>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</si>
  <si>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</si>
  <si>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</si>
  <si>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</si>
  <si>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</si>
  <si>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</si>
  <si>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</si>
  <si>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</si>
  <si>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</si>
  <si>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</si>
  <si>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</si>
  <si>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</si>
  <si>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</si>
  <si>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</si>
  <si>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</si>
  <si>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</si>
  <si>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</si>
  <si>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</si>
  <si>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</si>
  <si>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</si>
  <si>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</si>
  <si>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</si>
  <si>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</si>
  <si>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</si>
  <si>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</si>
  <si>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</si>
  <si>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</si>
  <si>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</si>
  <si>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</si>
  <si>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</si>
  <si>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</si>
  <si>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</si>
  <si>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</si>
  <si>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</si>
  <si>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</si>
  <si>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</si>
  <si>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</si>
  <si>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</si>
  <si>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</si>
  <si>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</si>
  <si>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</si>
  <si>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</si>
  <si>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</si>
  <si>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</si>
  <si>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</si>
  <si>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</si>
  <si>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</si>
  <si>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</si>
  <si>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</si>
  <si>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</si>
  <si>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</si>
  <si>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</si>
  <si>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</si>
  <si>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</si>
  <si>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</si>
  <si>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</si>
  <si>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</si>
  <si>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</si>
  <si>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</si>
  <si>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</si>
  <si>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</si>
  <si>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</si>
  <si>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</si>
  <si>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</si>
  <si>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</si>
  <si>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</si>
  <si>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</si>
  <si>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</si>
  <si>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</si>
  <si>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</si>
  <si>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</si>
  <si>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</si>
  <si>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</si>
  <si>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</si>
  <si>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</si>
  <si>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</si>
  <si>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</si>
  <si>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</si>
  <si>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</si>
  <si>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</si>
  <si>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</si>
  <si>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</si>
  <si>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</si>
  <si>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</si>
  <si>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</si>
  <si>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</si>
  <si>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</si>
  <si>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</si>
  <si>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</si>
  <si>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</si>
  <si>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</si>
  <si>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</si>
  <si>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</si>
  <si>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</si>
  <si>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</si>
  <si>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</si>
  <si>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</si>
  <si>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</si>
  <si>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</si>
  <si>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</si>
  <si>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</si>
  <si>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</si>
  <si>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</si>
  <si>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</si>
  <si>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</si>
  <si>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</si>
  <si>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</si>
  <si>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</si>
  <si>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</si>
  <si>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</si>
  <si>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</si>
  <si>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</si>
  <si>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</si>
  <si>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</si>
  <si>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</si>
  <si>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</si>
  <si>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</si>
  <si>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</si>
  <si>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</si>
  <si>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</si>
  <si>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</si>
  <si>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</si>
  <si>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</si>
  <si>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</si>
  <si>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</si>
  <si>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</si>
  <si>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</si>
  <si>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</si>
  <si>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</si>
  <si>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</si>
  <si>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</si>
  <si>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</si>
  <si>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</si>
  <si>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</si>
  <si>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</si>
  <si>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</si>
  <si>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</si>
  <si>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</si>
  <si>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</si>
  <si>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</si>
  <si>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</si>
  <si>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</si>
  <si>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</si>
  <si>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</si>
  <si>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</si>
  <si>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</si>
  <si>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</si>
  <si>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</si>
  <si>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</si>
  <si>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</si>
  <si>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</si>
  <si>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</si>
  <si>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</si>
  <si>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</si>
  <si>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</si>
  <si>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</si>
  <si>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</si>
  <si>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</si>
  <si>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</si>
  <si>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</si>
  <si>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</si>
  <si>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</si>
  <si>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</si>
  <si>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</si>
  <si>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</si>
  <si>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</si>
  <si>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</si>
  <si>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</si>
  <si>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</si>
  <si>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</si>
  <si>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</si>
  <si>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</si>
  <si>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</si>
  <si>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</si>
  <si>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</si>
  <si>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</si>
  <si>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</si>
  <si>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</si>
  <si>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</si>
  <si>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</si>
  <si>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</si>
  <si>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</si>
  <si>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</si>
  <si>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</si>
  <si>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</si>
  <si>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</si>
  <si>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</si>
  <si>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</si>
  <si>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</si>
  <si>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</si>
  <si>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</si>
  <si>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</si>
  <si>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</si>
  <si>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</si>
  <si>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</si>
  <si>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</si>
  <si>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</si>
  <si>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</si>
  <si>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</si>
  <si>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</si>
  <si>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</si>
  <si>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</si>
  <si>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</si>
  <si>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</si>
  <si>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</si>
  <si>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</si>
  <si>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</si>
  <si>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</si>
  <si>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</si>
  <si>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</si>
  <si>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</si>
  <si>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</si>
  <si>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</si>
  <si>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</si>
  <si>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</si>
  <si>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</si>
  <si>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</si>
  <si>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</si>
  <si>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</si>
  <si>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</si>
  <si>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</si>
  <si>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</si>
  <si>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</si>
  <si>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</si>
  <si>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</si>
  <si>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</si>
  <si>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</si>
  <si>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</si>
  <si>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</si>
  <si>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</si>
  <si>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</si>
  <si>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</si>
  <si>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</si>
  <si>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</si>
  <si>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</si>
  <si>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</si>
  <si>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</si>
  <si>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</si>
  <si>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</si>
  <si>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</si>
  <si>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</si>
  <si>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</si>
  <si>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</si>
  <si>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</si>
  <si>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</si>
  <si>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</si>
  <si>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</si>
  <si>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</si>
  <si>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</si>
  <si>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</si>
  <si>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</si>
  <si>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</si>
  <si>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</si>
  <si>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</si>
  <si>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</si>
  <si>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</si>
  <si>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</si>
  <si>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</si>
  <si>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</si>
  <si>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</si>
  <si>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</si>
  <si>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</si>
  <si>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</si>
  <si>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</si>
  <si>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</si>
  <si>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</si>
  <si>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</si>
  <si>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</si>
  <si>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</si>
  <si>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</si>
  <si>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</si>
  <si>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</si>
  <si>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</si>
  <si>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</si>
  <si>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</si>
  <si>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</si>
  <si>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</si>
  <si>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</si>
  <si>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</si>
  <si>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</si>
  <si>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</si>
  <si>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</si>
  <si>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</si>
  <si>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</si>
  <si>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</si>
  <si>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</si>
  <si>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</si>
  <si>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</si>
  <si>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</si>
  <si>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</si>
  <si>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</si>
  <si>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</si>
  <si>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</si>
  <si>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</si>
  <si>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</si>
  <si>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</si>
  <si>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</si>
  <si>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</si>
  <si>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</si>
  <si>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</si>
  <si>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</si>
  <si>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</si>
  <si>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</si>
  <si>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</si>
  <si>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</si>
  <si>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</si>
  <si>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</si>
  <si>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</si>
  <si>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</si>
  <si>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</si>
  <si>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</si>
  <si>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</si>
  <si>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</si>
  <si>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</si>
  <si>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</si>
  <si>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</si>
  <si>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</si>
  <si>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</si>
  <si>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</si>
  <si>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</si>
  <si>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</si>
  <si>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</si>
  <si>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</si>
  <si>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</si>
  <si>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</si>
  <si>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</si>
  <si>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</si>
  <si>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</si>
  <si>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</si>
  <si>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</si>
  <si>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</si>
  <si>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</si>
  <si>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</si>
  <si>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</si>
  <si>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</si>
  <si>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</si>
  <si>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</si>
  <si>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</si>
  <si>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</si>
  <si>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</si>
  <si>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</si>
  <si>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</si>
  <si>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</si>
  <si>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</si>
  <si>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</si>
  <si>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</si>
  <si>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</si>
  <si>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</si>
  <si>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</si>
  <si>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</si>
  <si>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</si>
  <si>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</si>
  <si>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</si>
  <si>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</si>
  <si>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</si>
  <si>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</si>
  <si>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</si>
  <si>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</si>
  <si>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</si>
  <si>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</si>
  <si>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</si>
  <si>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</si>
  <si>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</si>
  <si>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</si>
  <si>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</si>
  <si>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</si>
  <si>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</si>
  <si>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</si>
  <si>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</si>
  <si>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</si>
  <si>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</si>
  <si>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</si>
  <si>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</si>
  <si>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</si>
  <si>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</si>
  <si>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</si>
  <si>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</si>
  <si>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</si>
  <si>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</si>
  <si>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</si>
  <si>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</si>
  <si>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</si>
  <si>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</si>
  <si>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</si>
  <si>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</si>
  <si>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</si>
  <si>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</si>
  <si>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</si>
  <si>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</si>
  <si>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</si>
  <si>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</si>
  <si>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</si>
  <si>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</si>
  <si>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</si>
  <si>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</si>
  <si>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</si>
  <si>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</si>
  <si>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</si>
  <si>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</si>
  <si>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</si>
  <si>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</si>
  <si>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</si>
  <si>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</si>
  <si>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</si>
  <si>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</si>
  <si>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</si>
  <si>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</si>
  <si>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</si>
  <si>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</si>
  <si>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</si>
  <si>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</si>
  <si>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</si>
  <si>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</si>
  <si>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</si>
  <si>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</si>
  <si>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</si>
  <si>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</si>
  <si>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</si>
  <si>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</si>
  <si>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</si>
  <si>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</si>
  <si>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</si>
  <si>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</si>
  <si>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</si>
  <si>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</si>
  <si>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</si>
  <si>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</si>
  <si>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</si>
  <si>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</si>
  <si>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</si>
  <si>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</si>
  <si>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</si>
  <si>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</si>
  <si>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</si>
  <si>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</si>
  <si>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</si>
  <si>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</si>
  <si>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</si>
  <si>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</si>
  <si>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</si>
  <si>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</si>
  <si>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</si>
  <si>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</si>
  <si>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</si>
  <si>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</si>
  <si>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</si>
  <si>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</si>
  <si>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</si>
  <si>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</si>
  <si>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</si>
  <si>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</si>
  <si>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</si>
  <si>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</si>
  <si>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</si>
  <si>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</si>
  <si>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</si>
  <si>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</si>
  <si>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</si>
  <si>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</si>
  <si>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</si>
  <si>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</si>
  <si>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</si>
  <si>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</si>
  <si>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</si>
  <si>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</si>
  <si>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</si>
  <si>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</si>
  <si>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</si>
  <si>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</si>
  <si>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</si>
  <si>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</si>
  <si>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</si>
  <si>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</si>
  <si>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</si>
  <si>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</si>
  <si>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</si>
  <si>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</si>
  <si>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</si>
  <si>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</si>
  <si>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</si>
  <si>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</si>
  <si>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</si>
  <si>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</si>
  <si>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</si>
  <si>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</si>
  <si>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</si>
  <si>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</si>
  <si>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</si>
  <si>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</si>
  <si>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</si>
  <si>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</si>
  <si>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</si>
  <si>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</si>
  <si>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</si>
  <si>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</si>
  <si>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</si>
  <si>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</si>
  <si>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</si>
  <si>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</si>
  <si>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</si>
  <si>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</si>
  <si>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</si>
  <si>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</si>
  <si>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</si>
  <si>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</si>
  <si>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</si>
  <si>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</si>
  <si>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</si>
  <si>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</si>
  <si>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</si>
  <si>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</si>
  <si>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</si>
  <si>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</si>
  <si>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</si>
  <si>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</si>
  <si>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</si>
  <si>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</si>
  <si>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</si>
  <si>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</si>
  <si>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</si>
  <si>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</si>
  <si>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</si>
  <si>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</si>
  <si>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</si>
  <si>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</si>
  <si>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</si>
  <si>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</si>
  <si>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</si>
  <si>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</si>
  <si>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</si>
  <si>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</si>
  <si>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</si>
  <si>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</si>
  <si>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</si>
  <si>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</si>
  <si>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</si>
  <si>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</si>
  <si>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</si>
  <si>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</si>
  <si>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</si>
  <si>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</si>
  <si>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</si>
  <si>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</si>
  <si>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</si>
  <si>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</si>
  <si>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</si>
  <si>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</si>
  <si>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</si>
  <si>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</si>
  <si>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</si>
  <si>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</si>
  <si>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</si>
  <si>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</si>
  <si>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</si>
  <si>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</si>
  <si>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</si>
  <si>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</si>
  <si>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</si>
  <si>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</si>
  <si>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</si>
  <si>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</si>
  <si>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</si>
  <si>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</si>
  <si>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</si>
  <si>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</si>
  <si>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</si>
  <si>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</si>
  <si>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</si>
  <si>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</si>
  <si>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</si>
  <si>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</si>
  <si>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</si>
  <si>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</si>
  <si>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</si>
  <si>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</si>
  <si>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</si>
  <si>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</si>
  <si>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</si>
  <si>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</si>
  <si>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</si>
  <si>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</si>
  <si>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</si>
  <si>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</si>
  <si>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</si>
  <si>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</si>
  <si>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</si>
  <si>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</si>
  <si>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</si>
  <si>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</si>
  <si>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</si>
  <si>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</si>
  <si>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</si>
  <si>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</si>
  <si>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</si>
  <si>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</si>
  <si>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</si>
  <si>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</si>
  <si>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</si>
  <si>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</si>
  <si>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</si>
  <si>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</si>
  <si>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</si>
  <si>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</si>
  <si>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</si>
  <si>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</si>
  <si>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</si>
  <si>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</si>
  <si>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</si>
  <si>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</si>
  <si>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</si>
  <si>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</si>
  <si>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</si>
  <si>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</si>
  <si>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</si>
  <si>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</si>
  <si>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</si>
  <si>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</si>
  <si>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</si>
  <si>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</si>
  <si>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</si>
  <si>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</si>
  <si>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</si>
  <si>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</si>
  <si>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</si>
  <si>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</si>
  <si>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</si>
  <si>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</si>
  <si>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</si>
  <si>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</si>
  <si>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</si>
  <si>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</si>
  <si>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</si>
  <si>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</si>
  <si>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</si>
  <si>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</si>
  <si>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</si>
  <si>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</si>
  <si>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</si>
  <si>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</si>
  <si>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</si>
  <si>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</si>
  <si>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</si>
  <si>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</si>
  <si>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</si>
  <si>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</si>
  <si>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</si>
  <si>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</si>
  <si>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</si>
  <si>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</si>
  <si>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</si>
  <si>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</si>
  <si>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</si>
  <si>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</si>
  <si>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</si>
  <si>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</si>
  <si>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</si>
  <si>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</si>
  <si>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</si>
  <si>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</si>
  <si>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</si>
  <si>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</si>
  <si>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</si>
  <si>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</si>
  <si>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</si>
  <si>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</si>
  <si>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</si>
  <si>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</si>
  <si>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</si>
  <si>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</si>
  <si>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</si>
  <si>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</si>
  <si>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</si>
  <si>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</si>
  <si>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</si>
  <si>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</si>
  <si>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</si>
  <si>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</si>
  <si>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</si>
  <si>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</si>
  <si>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</si>
  <si>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</si>
  <si>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</si>
  <si>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</si>
  <si>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</si>
  <si>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</si>
  <si>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</si>
  <si>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</si>
  <si>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</si>
  <si>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</si>
  <si>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</si>
  <si>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</si>
  <si>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</si>
  <si>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</si>
  <si>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</si>
  <si>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</si>
  <si>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</si>
  <si>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</si>
  <si>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</si>
  <si>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</si>
  <si>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</si>
  <si>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</si>
  <si>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</si>
  <si>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</si>
  <si>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</si>
  <si>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</si>
  <si>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</si>
  <si>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</si>
  <si>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</si>
  <si>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</si>
  <si>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</si>
  <si>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</si>
  <si>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</si>
  <si>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</si>
  <si>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</si>
  <si>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</si>
  <si>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</si>
  <si>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</si>
  <si>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</si>
  <si>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</si>
  <si>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</si>
  <si>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</si>
  <si>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</si>
  <si>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</si>
  <si>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</si>
  <si>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</si>
  <si>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</si>
  <si>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</si>
  <si>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</si>
  <si>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</si>
  <si>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</si>
  <si>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</si>
  <si>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</si>
  <si>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</si>
  <si>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</si>
  <si>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</si>
  <si>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</si>
  <si>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</si>
  <si>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</si>
  <si>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</si>
  <si>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</si>
  <si>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</si>
  <si>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</si>
  <si>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</si>
  <si>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</si>
  <si>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</si>
  <si>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</si>
  <si>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</si>
  <si>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</si>
  <si>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</si>
  <si>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</si>
  <si>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</si>
  <si>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</si>
  <si>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</si>
  <si>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</si>
  <si>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</si>
  <si>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</si>
  <si>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</si>
  <si>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</si>
  <si>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</si>
  <si>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</si>
  <si>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</si>
  <si>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</si>
  <si>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</si>
  <si>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</si>
  <si>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</si>
  <si>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</si>
  <si>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</si>
  <si>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</si>
  <si>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</si>
  <si>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</si>
  <si>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</si>
  <si>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</si>
  <si>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</si>
  <si>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</si>
  <si>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</si>
  <si>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</si>
  <si>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</si>
  <si>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</si>
  <si>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</si>
  <si>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</si>
  <si>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</si>
  <si>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</si>
  <si>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</si>
  <si>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</si>
  <si>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</si>
  <si>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</si>
  <si>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</si>
  <si>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</si>
  <si>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</si>
  <si>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</si>
  <si>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</si>
  <si>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</si>
  <si>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</si>
  <si>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</si>
  <si>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</si>
  <si>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</si>
  <si>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</si>
  <si>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</si>
  <si>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</si>
  <si>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</si>
  <si>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</si>
  <si>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</si>
  <si>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</si>
  <si>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</si>
  <si>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</si>
  <si>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</si>
  <si>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</si>
  <si>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</si>
  <si>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</si>
  <si>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</si>
  <si>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</si>
  <si>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</si>
  <si>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</si>
  <si>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</si>
  <si>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</si>
  <si>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</si>
  <si>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</si>
  <si>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</si>
  <si>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</si>
  <si>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</si>
  <si>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</si>
  <si>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</si>
  <si>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</si>
  <si>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</si>
  <si>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</si>
  <si>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</si>
  <si>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</si>
  <si>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</si>
  <si>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</si>
  <si>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</si>
  <si>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</si>
  <si>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</si>
  <si>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</si>
  <si>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</si>
  <si>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</si>
  <si>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</si>
  <si>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</si>
  <si>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</si>
  <si>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</si>
  <si>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</si>
  <si>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</si>
  <si>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</si>
  <si>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</si>
  <si>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</si>
  <si>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</si>
  <si>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</si>
  <si>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</si>
  <si>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</si>
  <si>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</si>
  <si>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</si>
  <si>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</si>
  <si>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</si>
  <si>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</si>
  <si>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</si>
  <si>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</si>
  <si>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</si>
  <si>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</si>
  <si>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</si>
  <si>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</si>
  <si>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</si>
  <si>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</si>
  <si>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</si>
  <si>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</si>
  <si>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</si>
  <si>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</si>
  <si>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</si>
  <si>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</si>
  <si>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</si>
  <si>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</si>
  <si>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</si>
  <si>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</si>
  <si>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</si>
  <si>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</si>
  <si>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</si>
  <si>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</si>
  <si>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</si>
  <si>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</si>
  <si>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</si>
  <si>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</si>
  <si>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</si>
  <si>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</si>
  <si>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</si>
  <si>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</si>
  <si>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</si>
  <si>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</si>
  <si>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</si>
  <si>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</si>
  <si>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</si>
  <si>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</si>
  <si>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</si>
  <si>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</si>
  <si>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</si>
  <si>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</si>
  <si>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</si>
  <si>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</si>
  <si>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</si>
  <si>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</si>
  <si>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</si>
  <si>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</si>
  <si>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</si>
  <si>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</si>
  <si>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</si>
  <si>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</si>
  <si>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</si>
  <si>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</si>
  <si>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</si>
  <si>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</si>
  <si>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</si>
  <si>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</si>
  <si>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</si>
  <si>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</si>
  <si>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</si>
  <si>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</si>
  <si>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</si>
  <si>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</si>
  <si>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</si>
  <si>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</si>
  <si>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</si>
  <si>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</si>
  <si>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</si>
  <si>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</si>
  <si>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</si>
  <si>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</si>
  <si>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</si>
  <si>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</si>
  <si>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</si>
  <si>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</si>
  <si>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</si>
  <si>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</si>
  <si>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</si>
  <si>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</si>
  <si>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</si>
  <si>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</si>
  <si>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</si>
  <si>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</si>
  <si>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</si>
  <si>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</si>
  <si>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</si>
  <si>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</si>
  <si>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</si>
  <si>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</si>
  <si>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</si>
  <si>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</si>
  <si>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</si>
  <si>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</si>
  <si>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</si>
  <si>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</si>
  <si>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</si>
  <si>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</si>
  <si>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</si>
  <si>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</si>
  <si>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</si>
  <si>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</si>
  <si>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</si>
  <si>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</si>
  <si>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</si>
  <si>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</si>
  <si>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</si>
  <si>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</si>
  <si>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</si>
  <si>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</si>
  <si>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</si>
  <si>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</si>
  <si>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</si>
  <si>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</si>
  <si>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</si>
  <si>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</si>
  <si>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</si>
  <si>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</si>
  <si>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</si>
  <si>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</si>
  <si>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</si>
  <si>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</si>
  <si>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</si>
  <si>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</si>
  <si>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</si>
  <si>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</si>
  <si>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</si>
  <si>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</si>
  <si>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</si>
  <si>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</si>
  <si>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</si>
  <si>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</si>
  <si>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</si>
  <si>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</si>
  <si>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</si>
  <si>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</si>
  <si>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</si>
  <si>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</si>
  <si>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</si>
  <si>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</si>
  <si>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</si>
  <si>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</si>
  <si>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</si>
  <si>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</si>
  <si>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</si>
  <si>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</si>
  <si>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</si>
  <si>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</si>
  <si>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</si>
  <si>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</si>
  <si>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</si>
  <si>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</si>
  <si>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</si>
  <si>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</si>
  <si>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</si>
  <si>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</si>
  <si>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</si>
  <si>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</si>
  <si>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</si>
  <si>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</si>
  <si>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</si>
  <si>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</si>
  <si>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</si>
  <si>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</si>
  <si>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</si>
  <si>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</si>
  <si>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</si>
  <si>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</si>
  <si>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</si>
  <si>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</si>
  <si>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</si>
  <si>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</si>
  <si>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</si>
  <si>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</si>
  <si>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</si>
  <si>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</si>
  <si>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</si>
  <si>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</si>
  <si>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</si>
  <si>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</si>
  <si>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</si>
  <si>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</si>
  <si>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</si>
  <si>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</si>
  <si>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</si>
  <si>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</si>
  <si>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</si>
  <si>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</si>
  <si>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</si>
  <si>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</si>
  <si>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</si>
  <si>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</si>
  <si>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</si>
  <si>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</si>
  <si>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</si>
  <si>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</si>
  <si>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</si>
  <si>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</si>
  <si>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</si>
  <si>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</si>
  <si>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</si>
  <si>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</si>
  <si>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</si>
  <si>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</si>
  <si>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</si>
  <si>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</si>
  <si>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</si>
  <si>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</si>
  <si>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</si>
  <si>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</si>
  <si>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</si>
  <si>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</si>
  <si>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</si>
  <si>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</si>
  <si>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</si>
  <si>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</si>
  <si>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</si>
  <si>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</si>
  <si>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</si>
  <si>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</si>
  <si>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</si>
  <si>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</si>
  <si>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</si>
  <si>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</si>
  <si>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</si>
  <si>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</si>
  <si>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</si>
  <si>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</si>
  <si>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</si>
  <si>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</si>
  <si>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</si>
  <si>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</si>
  <si>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</si>
  <si>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</si>
  <si>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</si>
  <si>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</si>
  <si>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</si>
  <si>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</si>
  <si>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</si>
  <si>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</si>
  <si>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</si>
  <si>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</si>
  <si>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</si>
  <si>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</si>
  <si>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</si>
  <si>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</si>
  <si>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</si>
  <si>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</si>
  <si>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</si>
  <si>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</si>
  <si>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</si>
  <si>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</si>
  <si>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</si>
  <si>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</si>
  <si>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</si>
  <si>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</si>
  <si>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</si>
  <si>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</si>
  <si>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</si>
  <si>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</si>
  <si>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</si>
  <si>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</si>
  <si>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</si>
  <si>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</si>
  <si>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</si>
  <si>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</si>
  <si>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</si>
  <si>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</si>
  <si>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</si>
  <si>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</si>
  <si>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</si>
  <si>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</si>
  <si>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</si>
  <si>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</si>
  <si>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</si>
  <si>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</si>
  <si>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</si>
  <si>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</si>
  <si>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</si>
  <si>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</si>
  <si>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</si>
  <si>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</si>
  <si>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</si>
  <si>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</si>
  <si>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</si>
  <si>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</si>
  <si>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</si>
  <si>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</si>
  <si>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</si>
  <si>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</si>
  <si>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</si>
  <si>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</si>
  <si>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</si>
  <si>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</si>
  <si>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</si>
  <si>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</si>
  <si>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</si>
  <si>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</si>
  <si>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</si>
  <si>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</si>
  <si>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</si>
  <si>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</si>
  <si>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</si>
  <si>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</si>
  <si>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</si>
  <si>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</si>
  <si>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</si>
  <si>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</si>
  <si>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</si>
  <si>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</si>
  <si>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</si>
  <si>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</si>
  <si>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</si>
  <si>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</si>
  <si>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</si>
  <si>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</si>
  <si>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</si>
  <si>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</si>
  <si>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</si>
  <si>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</si>
  <si>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</si>
  <si>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</si>
  <si>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</si>
  <si>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</si>
  <si>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</si>
  <si>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</si>
  <si>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</si>
  <si>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</si>
  <si>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</si>
  <si>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</si>
  <si>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</si>
  <si>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</si>
  <si>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</si>
  <si>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</si>
  <si>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</si>
  <si>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</si>
  <si>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</si>
  <si>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</si>
  <si>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</si>
  <si>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</si>
  <si>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</si>
  <si>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</si>
  <si>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</si>
  <si>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</si>
  <si>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</si>
  <si>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</si>
  <si>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</si>
  <si>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</si>
  <si>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</si>
  <si>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</si>
  <si>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</si>
  <si>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</si>
  <si>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</si>
  <si>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</si>
  <si>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</si>
  <si>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</si>
  <si>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</si>
  <si>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</si>
  <si>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</si>
  <si>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</si>
  <si>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</si>
  <si>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</si>
  <si>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</si>
  <si>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</si>
  <si>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</si>
  <si>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</si>
  <si>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</si>
  <si>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</si>
  <si>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</si>
  <si>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</si>
  <si>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</si>
  <si>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</si>
  <si>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</si>
  <si>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</si>
  <si>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</si>
  <si>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</si>
  <si>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</si>
  <si>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</si>
  <si>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</si>
  <si>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</si>
  <si>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</si>
  <si>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</si>
  <si>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</si>
  <si>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</si>
  <si>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</si>
  <si>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</si>
  <si>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</si>
  <si>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</si>
  <si>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</si>
  <si>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</si>
  <si>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</si>
  <si>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</si>
  <si>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</si>
  <si>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</si>
  <si>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</si>
  <si>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</si>
  <si>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</si>
  <si>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</si>
  <si>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</si>
  <si>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</si>
  <si>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</si>
  <si>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</si>
  <si>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</si>
  <si>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</si>
  <si>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</si>
  <si>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</si>
  <si>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</si>
  <si>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</si>
  <si>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</si>
  <si>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</si>
  <si>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</si>
  <si>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</si>
  <si>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</si>
  <si>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</si>
  <si>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</si>
  <si>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</si>
  <si>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</si>
  <si>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</si>
  <si>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</si>
  <si>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</si>
  <si>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</si>
  <si>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</si>
  <si>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</si>
  <si>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</si>
  <si>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</si>
  <si>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</si>
  <si>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</si>
  <si>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</si>
  <si>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</si>
  <si>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</si>
  <si>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</si>
  <si>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</si>
  <si>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</si>
  <si>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</si>
  <si>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</si>
  <si>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</si>
  <si>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</si>
  <si>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</si>
  <si>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</si>
  <si>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</si>
  <si>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</si>
  <si>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</si>
  <si>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</si>
  <si>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</si>
  <si>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</si>
  <si>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</si>
  <si>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</si>
  <si>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</si>
  <si>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</si>
  <si>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</si>
  <si>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</si>
  <si>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</si>
  <si>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</si>
  <si>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</si>
  <si>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</si>
  <si>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</si>
  <si>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</si>
  <si>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</si>
  <si>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</si>
  <si>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</si>
  <si>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</si>
  <si>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</si>
  <si>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</si>
  <si>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</si>
  <si>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</si>
  <si>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</si>
  <si>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</si>
  <si>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</si>
  <si>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</si>
  <si>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</si>
  <si>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</si>
  <si>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</si>
  <si>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</si>
  <si>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</si>
  <si>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</si>
  <si>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</si>
  <si>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</si>
  <si>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</si>
  <si>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</si>
  <si>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</si>
  <si>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</si>
  <si>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</si>
  <si>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</si>
  <si>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</si>
  <si>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</si>
  <si>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</si>
  <si>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</si>
  <si>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</si>
  <si>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</si>
  <si>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</si>
  <si>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</si>
  <si>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</si>
  <si>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</si>
  <si>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</si>
  <si>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</si>
  <si>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</si>
  <si>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</si>
  <si>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</si>
  <si>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</si>
  <si>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</si>
  <si>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</si>
  <si>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</si>
  <si>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</si>
  <si>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</si>
  <si>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</si>
  <si>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</si>
  <si>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</si>
  <si>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</si>
  <si>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</si>
  <si>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</si>
  <si>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</si>
  <si>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</si>
  <si>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</si>
  <si>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</si>
  <si>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</si>
  <si>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</si>
  <si>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</si>
  <si>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</si>
  <si>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</si>
  <si>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</si>
  <si>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</si>
  <si>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</si>
  <si>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</si>
  <si>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</si>
  <si>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</si>
  <si>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</si>
  <si>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</si>
  <si>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</si>
  <si>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</si>
  <si>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</si>
  <si>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</si>
  <si>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</si>
  <si>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</si>
  <si>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</si>
  <si>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</si>
  <si>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</si>
  <si>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</si>
  <si>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</si>
  <si>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</si>
  <si>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</si>
  <si>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</si>
  <si>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</si>
  <si>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</si>
  <si>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</si>
  <si>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</si>
  <si>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</si>
  <si>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</si>
  <si>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</si>
  <si>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</si>
  <si>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</si>
  <si>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</si>
  <si>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</si>
  <si>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</si>
  <si>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</si>
  <si>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</si>
  <si>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</si>
  <si>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</si>
  <si>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</si>
  <si>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</si>
  <si>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</si>
  <si>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</si>
  <si>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</si>
  <si>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</si>
  <si>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</si>
  <si>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</si>
  <si>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</si>
  <si>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</si>
  <si>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</si>
  <si>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</si>
  <si>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</si>
  <si>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</si>
  <si>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</si>
  <si>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</si>
  <si>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</si>
  <si>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</si>
  <si>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</si>
  <si>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</si>
  <si>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</si>
  <si>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</si>
  <si>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</si>
  <si>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</si>
  <si>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</si>
  <si>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</si>
  <si>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</si>
  <si>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</si>
  <si>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</si>
  <si>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</si>
  <si>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</si>
  <si>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</si>
  <si>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</si>
  <si>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</si>
  <si>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</si>
  <si>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</si>
  <si>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</si>
  <si>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</si>
  <si>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</si>
  <si>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</si>
  <si>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</si>
  <si>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</si>
  <si>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</si>
  <si>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</si>
  <si>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</si>
  <si>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</si>
  <si>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</si>
  <si>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</si>
  <si>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</si>
  <si>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</si>
  <si>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</si>
  <si>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</si>
  <si>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</si>
  <si>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</si>
  <si>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</si>
  <si>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</si>
  <si>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</si>
  <si>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</si>
  <si>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</si>
  <si>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</si>
  <si>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</si>
  <si>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</si>
  <si>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</si>
  <si>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</si>
  <si>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</si>
  <si>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</si>
  <si>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</si>
  <si>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</si>
  <si>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</si>
  <si>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</si>
  <si>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</si>
  <si>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</si>
  <si>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</si>
  <si>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</si>
  <si>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</si>
  <si>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</si>
  <si>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</si>
  <si>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</si>
  <si>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</si>
  <si>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</si>
  <si>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</si>
  <si>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</si>
  <si>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</si>
  <si>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</si>
  <si>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</si>
  <si>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</si>
  <si>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</si>
  <si>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</si>
  <si>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</si>
  <si>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</si>
  <si>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</si>
  <si>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</si>
  <si>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</si>
  <si>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</si>
  <si>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</si>
  <si>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</si>
  <si>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</si>
  <si>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</si>
  <si>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</si>
  <si>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</si>
  <si>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</si>
  <si>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</si>
  <si>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</si>
  <si>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</si>
  <si>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</si>
  <si>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</si>
  <si>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</si>
  <si>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</si>
  <si>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</si>
  <si>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</si>
  <si>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</si>
  <si>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</si>
  <si>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</si>
  <si>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</si>
  <si>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</si>
  <si>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</si>
  <si>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</si>
  <si>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</si>
  <si>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</si>
  <si>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</si>
  <si>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</si>
  <si>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</si>
  <si>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</si>
  <si>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</si>
  <si>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</si>
  <si>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</si>
  <si>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</si>
  <si>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</si>
  <si>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</si>
  <si>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</si>
  <si>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</si>
  <si>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</si>
  <si>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</si>
  <si>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</si>
  <si>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</si>
  <si>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</si>
  <si>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</si>
  <si>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</si>
  <si>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</si>
  <si>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</si>
  <si>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</si>
  <si>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</si>
  <si>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</si>
  <si>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</si>
  <si>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</si>
  <si>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</si>
  <si>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</si>
  <si>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</si>
  <si>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</si>
  <si>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</si>
  <si>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</si>
  <si>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</si>
  <si>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</si>
  <si>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</si>
  <si>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</si>
  <si>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</si>
  <si>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</si>
  <si>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</si>
  <si>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</si>
  <si>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</si>
  <si>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</si>
  <si>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</si>
  <si>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</si>
  <si>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</si>
  <si>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</si>
  <si>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</si>
  <si>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</si>
  <si>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</si>
  <si>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</si>
  <si>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</si>
  <si>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</si>
  <si>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</si>
  <si>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</si>
  <si>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</si>
  <si>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</si>
  <si>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</si>
  <si>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</si>
  <si>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</si>
  <si>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</si>
  <si>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</si>
  <si>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</si>
  <si>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</si>
  <si>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</si>
  <si>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</si>
  <si>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</si>
  <si>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</si>
  <si>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</si>
  <si>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</si>
  <si>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</si>
  <si>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</si>
  <si>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</si>
  <si>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</si>
  <si>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</si>
  <si>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</si>
  <si>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</si>
  <si>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</si>
  <si>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</si>
  <si>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</si>
  <si>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</si>
  <si>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</si>
  <si>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</si>
  <si>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</si>
  <si>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</si>
  <si>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</si>
  <si>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</si>
  <si>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</si>
  <si>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</si>
  <si>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</si>
  <si>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</si>
  <si>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</si>
  <si>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</si>
  <si>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</si>
  <si>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</si>
  <si>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</si>
  <si>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</si>
  <si>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</si>
  <si>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</si>
  <si>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</si>
  <si>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</si>
  <si>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</si>
  <si>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</si>
  <si>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</si>
  <si>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</si>
  <si>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</si>
  <si>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</si>
  <si>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</si>
  <si>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</si>
  <si>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</si>
  <si>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</si>
  <si>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</si>
  <si>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</si>
  <si>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</si>
  <si>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</si>
  <si>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</si>
  <si>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</si>
  <si>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</si>
  <si>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</si>
  <si>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</si>
  <si>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</si>
  <si>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</si>
  <si>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</si>
  <si>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</si>
  <si>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</si>
  <si>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</si>
  <si>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</si>
  <si>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</si>
  <si>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</si>
  <si>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</si>
  <si>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</si>
  <si>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</si>
  <si>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</si>
  <si>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</si>
  <si>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</si>
  <si>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</si>
  <si>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</si>
  <si>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</si>
  <si>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</si>
  <si>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</si>
  <si>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</si>
  <si>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</si>
  <si>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</si>
  <si>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</si>
  <si>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</si>
  <si>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</si>
  <si>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</si>
  <si>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</si>
  <si>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</si>
  <si>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</si>
  <si>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</si>
  <si>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</si>
  <si>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</si>
  <si>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</si>
  <si>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</si>
  <si>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</si>
  <si>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</si>
  <si>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</si>
  <si>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</si>
  <si>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</si>
  <si>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</si>
  <si>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</si>
  <si>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</si>
  <si>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</si>
  <si>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</si>
  <si>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</si>
  <si>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</si>
  <si>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</si>
  <si>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</si>
  <si>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</si>
  <si>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</si>
  <si>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</si>
  <si>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</si>
  <si>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</si>
  <si>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</si>
  <si>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</si>
  <si>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</si>
  <si>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</si>
  <si>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</si>
  <si>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</si>
  <si>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</si>
  <si>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</si>
  <si>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</si>
  <si>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</si>
  <si>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</si>
  <si>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</si>
  <si>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</si>
  <si>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</si>
  <si>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</si>
  <si>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</si>
  <si>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</si>
  <si>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</si>
  <si>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</si>
  <si>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</si>
  <si>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</si>
  <si>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</si>
  <si>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</si>
  <si>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</si>
  <si>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</si>
  <si>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</si>
  <si>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</si>
  <si>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</si>
  <si>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</si>
  <si>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</si>
  <si>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</si>
  <si>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</si>
  <si>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</si>
  <si>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</si>
  <si>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</si>
  <si>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</si>
  <si>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</si>
  <si>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</si>
  <si>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</si>
  <si>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</si>
  <si>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</si>
  <si>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</si>
  <si>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</si>
  <si>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</si>
  <si>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</si>
  <si>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</si>
  <si>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</si>
  <si>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</si>
  <si>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</si>
  <si>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</si>
  <si>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</si>
  <si>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</si>
  <si>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</si>
  <si>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</si>
  <si>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</si>
  <si>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</si>
  <si>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</si>
  <si>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</si>
  <si>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</si>
  <si>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</si>
  <si>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</si>
  <si>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</si>
  <si>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</si>
  <si>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</si>
  <si>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</si>
  <si>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</si>
  <si>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</si>
  <si>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</si>
  <si>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</si>
  <si>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</si>
  <si>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</si>
  <si>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</si>
  <si>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</si>
  <si>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</si>
  <si>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</si>
  <si>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</si>
  <si>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</si>
  <si>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</si>
  <si>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</si>
  <si>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</si>
  <si>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</si>
  <si>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</si>
  <si>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</si>
  <si>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</si>
  <si>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</si>
  <si>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</si>
  <si>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</si>
  <si>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</si>
  <si>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</si>
  <si>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</si>
  <si>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</si>
  <si>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</si>
  <si>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</si>
  <si>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</si>
  <si>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</si>
  <si>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</si>
  <si>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</si>
  <si>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</si>
  <si>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</si>
  <si>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</si>
  <si>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</si>
  <si>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</si>
  <si>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</si>
  <si>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</si>
  <si>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</si>
  <si>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</si>
  <si>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</si>
  <si>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</si>
  <si>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</si>
  <si>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</si>
  <si>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</si>
  <si>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</si>
  <si>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</si>
  <si>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</si>
  <si>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</si>
  <si>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</si>
  <si>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</si>
  <si>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</si>
  <si>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</si>
  <si>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</si>
  <si>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</si>
  <si>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</si>
  <si>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</si>
  <si>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</si>
  <si>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</si>
  <si>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</si>
  <si>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</si>
  <si>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</si>
  <si>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</si>
  <si>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</si>
  <si>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</si>
  <si>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</si>
  <si>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</si>
  <si>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</si>
  <si>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</si>
  <si>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</si>
  <si>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</si>
  <si>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</si>
  <si>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</si>
  <si>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</si>
  <si>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</si>
  <si>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</si>
  <si>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</si>
  <si>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</si>
  <si>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</si>
  <si>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</si>
  <si>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</si>
  <si>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</si>
  <si>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</si>
  <si>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</si>
  <si>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</si>
  <si>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</si>
  <si>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</si>
  <si>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</si>
  <si>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</si>
  <si>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</si>
  <si>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</si>
  <si>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</si>
  <si>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</si>
  <si>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</si>
  <si>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</si>
  <si>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</si>
  <si>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</si>
  <si>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</si>
  <si>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</si>
  <si>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</si>
  <si>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</si>
  <si>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</si>
  <si>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</si>
  <si>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</si>
  <si>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</si>
  <si>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</si>
  <si>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</si>
  <si>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</si>
  <si>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</si>
  <si>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</si>
  <si>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</si>
  <si>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</si>
  <si>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</si>
  <si>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</si>
  <si>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</si>
  <si>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</si>
  <si>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</si>
  <si>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</si>
  <si>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</si>
  <si>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</si>
  <si>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</si>
  <si>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</si>
  <si>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</si>
  <si>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</si>
  <si>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</si>
  <si>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</si>
  <si>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</si>
  <si>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</si>
  <si>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</si>
  <si>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</si>
  <si>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</si>
  <si>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</si>
  <si>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</si>
  <si>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</si>
  <si>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</si>
  <si>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</si>
  <si>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</si>
  <si>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</si>
  <si>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</si>
  <si>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</si>
  <si>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</si>
  <si>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</si>
  <si>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</si>
  <si>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</si>
  <si>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</si>
  <si>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</si>
  <si>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</si>
  <si>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</si>
  <si>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</si>
  <si>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</si>
  <si>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</si>
  <si>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</si>
  <si>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</si>
  <si>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</si>
  <si>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</si>
  <si>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</si>
  <si>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</si>
  <si>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</si>
  <si>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</si>
  <si>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</si>
  <si>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</si>
  <si>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</si>
  <si>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</si>
  <si>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</si>
  <si>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</si>
  <si>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</si>
  <si>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</si>
  <si>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</si>
  <si>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</si>
  <si>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</si>
  <si>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</si>
  <si>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</si>
  <si>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</si>
  <si>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</si>
  <si>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</si>
  <si>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</si>
  <si>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</si>
  <si>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</si>
  <si>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</si>
  <si>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</si>
  <si>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</si>
  <si>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</si>
  <si>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</si>
  <si>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</si>
  <si>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</si>
  <si>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</si>
  <si>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</si>
  <si>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</si>
  <si>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</si>
  <si>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</si>
  <si>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</si>
  <si>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</si>
  <si>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</si>
  <si>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</si>
  <si>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</si>
  <si>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</si>
  <si>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</si>
  <si>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</si>
  <si>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</si>
  <si>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</si>
  <si>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</si>
  <si>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</si>
  <si>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</si>
  <si>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</si>
  <si>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</si>
  <si>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</si>
  <si>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</si>
  <si>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</si>
  <si>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</si>
  <si>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</si>
  <si>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</si>
  <si>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</si>
  <si>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</si>
  <si>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</si>
  <si>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</si>
  <si>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</si>
  <si>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</si>
  <si>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</si>
  <si>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</si>
  <si>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</si>
  <si>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</si>
  <si>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</si>
  <si>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</si>
  <si>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</si>
  <si>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</si>
  <si>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</si>
  <si>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</si>
  <si>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</si>
  <si>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</si>
  <si>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</si>
  <si>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</si>
  <si>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</si>
  <si>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</si>
  <si>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</si>
  <si>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</si>
  <si>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</si>
  <si>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</si>
  <si>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</si>
  <si>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</si>
  <si>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</si>
  <si>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</si>
  <si>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</si>
  <si>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</si>
  <si>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</si>
  <si>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</si>
  <si>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</si>
  <si>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</si>
  <si>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</si>
  <si>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</si>
  <si>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</si>
  <si>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</si>
  <si>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</si>
  <si>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</si>
  <si>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</si>
  <si>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</si>
  <si>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</si>
  <si>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</si>
  <si>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</si>
  <si>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</si>
  <si>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</si>
  <si>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</si>
  <si>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</si>
  <si>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</si>
  <si>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</si>
  <si>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</si>
  <si>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</si>
  <si>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</si>
  <si>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</si>
  <si>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</si>
  <si>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</si>
  <si>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</si>
  <si>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</si>
  <si>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</si>
  <si>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</si>
  <si>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</si>
  <si>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</si>
  <si>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</si>
  <si>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</si>
  <si>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</si>
  <si>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</si>
  <si>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</si>
  <si>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</si>
  <si>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</si>
  <si>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</si>
  <si>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</si>
  <si>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</si>
  <si>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</si>
  <si>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</si>
  <si>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</si>
  <si>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</si>
  <si>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</si>
  <si>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</si>
  <si>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</si>
  <si>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</si>
  <si>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</si>
  <si>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</si>
  <si>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</si>
  <si>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</si>
  <si>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</si>
  <si>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</si>
  <si>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</si>
  <si>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</si>
  <si>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</si>
  <si>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</si>
  <si>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</si>
  <si>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</si>
  <si>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</si>
  <si>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</si>
  <si>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</si>
  <si>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</si>
  <si>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</si>
  <si>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</si>
  <si>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</si>
  <si>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</si>
  <si>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</si>
  <si>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</si>
  <si>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</si>
  <si>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</si>
  <si>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</si>
  <si>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</si>
  <si>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</si>
  <si>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</si>
  <si>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</si>
  <si>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</si>
  <si>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</si>
  <si>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</si>
  <si>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</si>
  <si>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</si>
  <si>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</si>
  <si>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</si>
  <si>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</si>
  <si>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</si>
  <si>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</si>
  <si>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</si>
  <si>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</si>
  <si>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</si>
  <si>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</si>
  <si>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</si>
  <si>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</si>
  <si>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</si>
  <si>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</si>
  <si>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</si>
  <si>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</si>
  <si>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</si>
  <si>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</si>
  <si>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</si>
  <si>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</si>
  <si>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</si>
  <si>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</si>
  <si>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</si>
  <si>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</si>
  <si>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</si>
  <si>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</si>
  <si>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</si>
  <si>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</si>
  <si>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</si>
  <si>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</si>
  <si>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</si>
  <si>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</si>
  <si>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</si>
  <si>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</si>
  <si>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</si>
  <si>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</si>
  <si>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</si>
  <si>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</si>
  <si>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</si>
  <si>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</si>
  <si>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</si>
  <si>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</si>
  <si>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</si>
  <si>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</si>
  <si>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</si>
  <si>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</si>
  <si>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</si>
  <si>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</si>
  <si>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</si>
  <si>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</si>
  <si>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</si>
  <si>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</si>
  <si>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</si>
  <si>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</si>
  <si>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</si>
  <si>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</si>
  <si>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</si>
  <si>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</si>
  <si>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</si>
  <si>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</si>
  <si>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</si>
  <si>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</si>
  <si>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</si>
  <si>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</si>
  <si>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</si>
  <si>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</si>
  <si>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</si>
  <si>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</si>
  <si>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</si>
  <si>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</si>
  <si>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</si>
  <si>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</si>
  <si>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</si>
  <si>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</si>
  <si>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</si>
  <si>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</si>
  <si>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</si>
  <si>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</si>
  <si>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</si>
  <si>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</si>
  <si>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</si>
  <si>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</si>
  <si>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</si>
  <si>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</si>
  <si>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</si>
  <si>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</si>
  <si>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</si>
  <si>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</si>
  <si>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</si>
  <si>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</si>
  <si>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</si>
  <si>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</si>
  <si>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</si>
  <si>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</si>
  <si>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</si>
  <si>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</si>
  <si>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</si>
  <si>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</si>
  <si>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</si>
  <si>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</si>
  <si>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</si>
  <si>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</si>
  <si>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</si>
  <si>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</si>
  <si>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</si>
  <si>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</si>
  <si>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</si>
  <si>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</si>
  <si>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</si>
  <si>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</si>
  <si>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</si>
  <si>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</si>
  <si>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</si>
  <si>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</si>
  <si>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</si>
  <si>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</si>
  <si>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</si>
  <si>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</si>
  <si>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</si>
  <si>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</si>
  <si>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</si>
  <si>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</si>
  <si>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</si>
  <si>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</si>
  <si>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</si>
  <si>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</si>
  <si>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</si>
  <si>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</si>
  <si>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</si>
  <si>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</si>
  <si>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</si>
  <si>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</si>
  <si>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</si>
  <si>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</si>
  <si>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</si>
  <si>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</si>
  <si>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</si>
  <si>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</si>
  <si>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</si>
  <si>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</si>
  <si>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</si>
  <si>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</si>
  <si>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</si>
  <si>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</si>
  <si>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</si>
  <si>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</si>
  <si>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</si>
  <si>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</si>
  <si>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</si>
  <si>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</si>
  <si>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</si>
  <si>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</si>
  <si>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</si>
  <si>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</si>
  <si>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</si>
  <si>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</si>
  <si>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</si>
  <si>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</si>
  <si>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</si>
  <si>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</si>
  <si>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</si>
  <si>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</si>
  <si>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</si>
  <si>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</si>
  <si>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</si>
  <si>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</si>
  <si>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</si>
  <si>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</si>
  <si>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</si>
  <si>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</si>
  <si>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</si>
  <si>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</si>
  <si>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</si>
  <si>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</si>
  <si>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</si>
  <si>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</si>
  <si>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</si>
  <si>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</si>
  <si>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</si>
  <si>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</si>
  <si>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</si>
  <si>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</si>
  <si>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</si>
  <si>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</si>
  <si>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</si>
  <si>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</si>
  <si>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</si>
  <si>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</si>
  <si>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</si>
  <si>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</si>
  <si>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</si>
  <si>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</si>
  <si>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</si>
  <si>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</si>
  <si>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</si>
  <si>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</si>
  <si>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</si>
  <si>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</si>
  <si>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</si>
  <si>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</si>
  <si>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</si>
  <si>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</si>
  <si>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</si>
  <si>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</si>
  <si>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</si>
  <si>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</si>
  <si>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</si>
  <si>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</si>
  <si>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</si>
  <si>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</si>
  <si>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</si>
  <si>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</si>
  <si>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</si>
  <si>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</si>
  <si>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</si>
  <si>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</si>
  <si>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</si>
  <si>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</si>
  <si>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</si>
  <si>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</si>
  <si>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</si>
  <si>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</si>
  <si>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</si>
  <si>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</si>
  <si>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</si>
  <si>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</si>
  <si>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</si>
  <si>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</si>
  <si>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</si>
  <si>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</si>
  <si>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</si>
  <si>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</si>
  <si>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</si>
  <si>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</si>
  <si>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</si>
  <si>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</si>
  <si>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</si>
  <si>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</si>
  <si>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</si>
  <si>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</si>
  <si>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</si>
  <si>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</si>
  <si>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</si>
  <si>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</si>
  <si>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</si>
  <si>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</si>
  <si>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</si>
  <si>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</si>
  <si>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</si>
  <si>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</si>
  <si>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</si>
  <si>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</si>
  <si>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</si>
  <si>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</si>
  <si>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</si>
  <si>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</si>
  <si>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</si>
  <si>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</si>
  <si>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</si>
  <si>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</si>
  <si>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</si>
  <si>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</si>
  <si>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</si>
  <si>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</si>
  <si>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</si>
  <si>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</si>
  <si>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</si>
  <si>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</si>
  <si>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</si>
  <si>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</si>
  <si>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</si>
  <si>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</si>
  <si>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</si>
  <si>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</si>
  <si>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</si>
  <si>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</si>
  <si>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</si>
  <si>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</si>
  <si>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</si>
  <si>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</si>
  <si>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</si>
  <si>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</si>
  <si>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</si>
  <si>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</si>
  <si>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</si>
  <si>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</si>
  <si>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</si>
  <si>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</si>
  <si>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</si>
  <si>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</si>
  <si>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</si>
  <si>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</si>
  <si>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</si>
  <si>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</si>
  <si>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</si>
  <si>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</si>
  <si>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</si>
  <si>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</si>
  <si>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</si>
  <si>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</si>
  <si>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</si>
  <si>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</si>
  <si>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</si>
  <si>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</si>
  <si>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</si>
  <si>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</si>
  <si>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</si>
  <si>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</si>
  <si>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</si>
  <si>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</si>
  <si>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</si>
  <si>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</si>
  <si>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</si>
  <si>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</si>
  <si>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</si>
  <si>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</si>
  <si>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</si>
  <si>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</si>
  <si>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</si>
  <si>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</si>
  <si>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</si>
  <si>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</si>
  <si>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</si>
  <si>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</si>
  <si>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</si>
  <si>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</si>
  <si>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</si>
  <si>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</si>
  <si>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</si>
  <si>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</si>
  <si>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</si>
  <si>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</si>
  <si>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</si>
  <si>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</si>
  <si>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</si>
  <si>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</si>
  <si>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</si>
  <si>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</si>
  <si>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</si>
  <si>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</si>
  <si>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</si>
  <si>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</si>
  <si>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</si>
  <si>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</si>
  <si>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</si>
  <si>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</si>
  <si>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</si>
  <si>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</si>
  <si>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</si>
  <si>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</si>
  <si>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</si>
  <si>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</si>
  <si>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</si>
  <si>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</si>
  <si>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</si>
  <si>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</si>
  <si>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</si>
  <si>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</si>
  <si>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</si>
  <si>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</si>
  <si>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</si>
  <si>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</si>
  <si>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</si>
  <si>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</si>
  <si>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</si>
  <si>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</si>
  <si>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</si>
  <si>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</si>
  <si>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</si>
  <si>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</si>
  <si>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</si>
  <si>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</si>
  <si>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</si>
  <si>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</si>
  <si>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</si>
  <si>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</si>
  <si>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</si>
  <si>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</si>
  <si>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</si>
  <si>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</si>
  <si>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</si>
  <si>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</si>
  <si>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</si>
  <si>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</si>
  <si>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</si>
  <si>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</si>
  <si>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</si>
  <si>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</si>
  <si>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</si>
  <si>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</si>
  <si>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</si>
  <si>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</si>
  <si>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</si>
  <si>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</si>
  <si>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</si>
  <si>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</si>
  <si>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</si>
  <si>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</si>
  <si>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</si>
  <si>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</si>
  <si>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</si>
  <si>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</si>
  <si>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</si>
  <si>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</si>
  <si>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</si>
  <si>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</si>
  <si>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</si>
  <si>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</si>
  <si>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</si>
  <si>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</si>
  <si>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</si>
  <si>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</si>
  <si>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</si>
  <si>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</si>
  <si>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</si>
  <si>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</si>
  <si>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</si>
  <si>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</si>
  <si>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</si>
  <si>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</si>
  <si>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</si>
  <si>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</si>
  <si>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</si>
  <si>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</si>
  <si>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</si>
  <si>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</si>
  <si>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</si>
  <si>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</si>
  <si>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</si>
  <si>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</si>
  <si>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</si>
  <si>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</si>
  <si>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</si>
  <si>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</si>
  <si>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</si>
  <si>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</si>
  <si>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</si>
  <si>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</si>
  <si>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</si>
  <si>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</si>
  <si>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</si>
  <si>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</si>
  <si>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</si>
  <si>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</si>
  <si>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</si>
  <si>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</si>
  <si>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</si>
  <si>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</si>
  <si>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</si>
  <si>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</si>
  <si>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</si>
  <si>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</si>
  <si>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</si>
  <si>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</si>
  <si>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</si>
  <si>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</si>
  <si>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</si>
  <si>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</si>
  <si>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</si>
  <si>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</si>
  <si>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</si>
  <si>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</si>
  <si>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</si>
  <si>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</si>
  <si>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</si>
  <si>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</si>
  <si>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</si>
  <si>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</si>
  <si>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</si>
  <si>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</si>
  <si>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</si>
  <si>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</si>
  <si>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</si>
  <si>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</si>
  <si>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</si>
  <si>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</si>
  <si>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</si>
  <si>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</si>
  <si>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</si>
  <si>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</si>
  <si>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</si>
  <si>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</si>
  <si>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</si>
  <si>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</si>
  <si>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</si>
  <si>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</si>
  <si>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</si>
  <si>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</si>
  <si>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</si>
  <si>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</si>
  <si>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</si>
  <si>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</si>
  <si>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</si>
  <si>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</si>
  <si>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</si>
  <si>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</si>
  <si>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</si>
  <si>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</si>
  <si>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</si>
  <si>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</si>
  <si>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</si>
  <si>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</si>
  <si>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</si>
  <si>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</si>
  <si>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</si>
  <si>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</si>
  <si>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</si>
  <si>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</si>
  <si>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</si>
  <si>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</si>
  <si>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</si>
  <si>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</si>
  <si>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</si>
  <si>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</si>
  <si>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</si>
  <si>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</si>
  <si>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</si>
  <si>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</si>
  <si>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</si>
  <si>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</si>
  <si>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</si>
  <si>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</si>
  <si>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</si>
  <si>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</si>
  <si>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</si>
  <si>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</si>
  <si>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</si>
  <si>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</si>
  <si>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</si>
  <si>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</si>
  <si>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</si>
  <si>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</si>
  <si>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</si>
  <si>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</si>
  <si>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</si>
  <si>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</si>
  <si>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</si>
  <si>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</si>
  <si>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</si>
  <si>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</si>
  <si>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</si>
  <si>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</si>
  <si>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</si>
  <si>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</si>
  <si>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</si>
  <si>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</si>
  <si>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</si>
  <si>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</si>
  <si>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</si>
  <si>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</si>
  <si>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</si>
  <si>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</si>
  <si>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</si>
  <si>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</si>
  <si>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</si>
  <si>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</si>
  <si>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</si>
  <si>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</si>
  <si>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</si>
  <si>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</si>
  <si>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</si>
  <si>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</si>
  <si>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</si>
  <si>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</si>
  <si>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</si>
  <si>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</si>
  <si>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</si>
  <si>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</si>
  <si>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</si>
  <si>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</si>
  <si>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</si>
  <si>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</si>
  <si>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</si>
  <si>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</si>
  <si>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</si>
  <si>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</si>
  <si>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</si>
  <si>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</si>
  <si>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</si>
  <si>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</si>
  <si>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</si>
  <si>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</si>
  <si>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</si>
  <si>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</si>
  <si>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</si>
  <si>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</si>
  <si>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</si>
  <si>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</si>
  <si>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</si>
  <si>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</si>
  <si>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</si>
  <si>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</si>
  <si>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</si>
  <si>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</si>
  <si>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</si>
  <si>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</si>
  <si>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</si>
  <si>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</si>
  <si>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</si>
  <si>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</si>
  <si>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</si>
  <si>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</si>
  <si>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</si>
  <si>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</si>
  <si>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</si>
  <si>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</si>
  <si>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</si>
  <si>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</si>
  <si>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</si>
  <si>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</si>
  <si>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</si>
  <si>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</si>
  <si>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</si>
  <si>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</si>
  <si>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</si>
  <si>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</si>
  <si>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</si>
  <si>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</si>
  <si>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</si>
  <si>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</si>
  <si>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</si>
  <si>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</si>
  <si>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</si>
  <si>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</si>
  <si>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</si>
  <si>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</si>
  <si>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</si>
  <si>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</si>
  <si>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</si>
  <si>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</si>
  <si>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</si>
  <si>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</si>
  <si>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</si>
  <si>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</si>
  <si>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</si>
  <si>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</si>
  <si>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</si>
  <si>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</si>
  <si>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</si>
  <si>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</si>
  <si>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</si>
  <si>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</si>
  <si>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</si>
  <si>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</si>
  <si>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</si>
  <si>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</si>
  <si>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</si>
  <si>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</si>
  <si>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</si>
  <si>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</si>
  <si>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</si>
  <si>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</si>
  <si>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</si>
  <si>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</si>
  <si>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</si>
  <si>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</si>
  <si>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</si>
  <si>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</si>
  <si>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</si>
  <si>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</si>
  <si>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</si>
  <si>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</si>
  <si>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</si>
  <si>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</si>
  <si>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</si>
  <si>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</si>
  <si>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</si>
  <si>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</si>
  <si>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</si>
  <si>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</si>
  <si>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</si>
  <si>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</si>
  <si>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</si>
  <si>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</si>
  <si>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</si>
  <si>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</si>
  <si>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</si>
  <si>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</si>
  <si>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</si>
  <si>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</si>
  <si>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</si>
  <si>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</si>
  <si>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</si>
  <si>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</si>
  <si>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</si>
  <si>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</si>
  <si>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</si>
  <si>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</si>
  <si>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</si>
  <si>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</si>
  <si>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</si>
  <si>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</si>
  <si>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</si>
  <si>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</si>
  <si>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</si>
  <si>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</si>
  <si>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</si>
  <si>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</si>
  <si>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</si>
  <si>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</si>
  <si>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</si>
  <si>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</si>
  <si>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</si>
  <si>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</si>
  <si>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</si>
  <si>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</si>
  <si>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</si>
  <si>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</si>
  <si>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</si>
  <si>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</si>
  <si>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</si>
  <si>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</si>
  <si>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</si>
  <si>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</si>
  <si>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</si>
  <si>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</si>
  <si>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</si>
  <si>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</si>
  <si>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</si>
  <si>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</si>
  <si>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</si>
  <si>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</si>
  <si>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</si>
  <si>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</si>
  <si>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</si>
  <si>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</si>
  <si>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</si>
  <si>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</si>
  <si>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</si>
  <si>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</si>
  <si>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</si>
  <si>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</si>
  <si>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</si>
  <si>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</si>
  <si>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</si>
  <si>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</si>
  <si>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</si>
  <si>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</si>
  <si>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</si>
  <si>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</si>
  <si>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</si>
  <si>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</si>
  <si>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</si>
  <si>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</si>
  <si>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</si>
  <si>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</si>
  <si>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</si>
  <si>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</si>
  <si>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</si>
  <si>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</si>
  <si>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</si>
  <si>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</si>
  <si>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</si>
  <si>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</si>
  <si>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</si>
  <si>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</si>
  <si>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</si>
  <si>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</si>
  <si>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</si>
  <si>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</si>
  <si>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</si>
  <si>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</si>
  <si>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</si>
  <si>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</si>
  <si>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</si>
  <si>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</si>
  <si>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</si>
  <si>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</si>
  <si>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</si>
  <si>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</si>
  <si>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</si>
  <si>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</si>
  <si>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</si>
  <si>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</si>
  <si>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</si>
  <si>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</si>
  <si>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</si>
  <si>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</si>
  <si>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</si>
  <si>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</si>
  <si>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</si>
  <si>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</si>
  <si>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</si>
  <si>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</si>
  <si>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</si>
  <si>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</si>
  <si>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</si>
  <si>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</si>
  <si>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</si>
  <si>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</si>
  <si>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</si>
  <si>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</si>
  <si>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</si>
  <si>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</si>
  <si>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</si>
  <si>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</si>
  <si>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</si>
  <si>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</si>
  <si>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</si>
  <si>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</si>
  <si>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</si>
  <si>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</si>
  <si>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</si>
  <si>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</si>
  <si>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RIVIERE LA LERE</t>
  </si>
  <si>
    <t xml:space="preserve">NOM_PRELEV_DETERM</t>
  </si>
  <si>
    <t xml:space="preserve">AQUASCOP BIOLOGIE site de Monptellier</t>
  </si>
  <si>
    <t xml:space="preserve">LB_STATION</t>
  </si>
  <si>
    <t xml:space="preserve">LA LERE A REALVILLE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</si>
  <si>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</si>
  <si>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</si>
  <si>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</si>
  <si>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</si>
  <si>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IBMR-22-M145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</si>
  <si>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</si>
  <si>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</si>
  <si>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</si>
  <si>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</si>
  <si>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</si>
  <si>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</si>
  <si>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</si>
  <si>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</si>
  <si>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</si>
  <si>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</si>
  <si>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</si>
  <si>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</si>
  <si>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</si>
  <si>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</si>
  <si>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</si>
  <si>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</si>
  <si>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</si>
  <si>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</si>
  <si>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</si>
  <si>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</si>
  <si>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</si>
  <si>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</si>
  <si>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</si>
  <si>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</si>
  <si>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</si>
  <si>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</si>
  <si>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</si>
  <si>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</si>
  <si>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</si>
  <si>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</si>
  <si>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</si>
  <si>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</si>
  <si>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</si>
  <si>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</si>
  <si>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</si>
  <si>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</si>
  <si>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</si>
  <si>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</si>
  <si>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</si>
  <si>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</si>
  <si>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</si>
  <si>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</si>
  <si>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</si>
  <si>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</si>
  <si>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</si>
  <si>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</si>
  <si>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</si>
  <si>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</si>
  <si>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</si>
  <si>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</si>
  <si>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</si>
  <si>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</si>
  <si>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</si>
  <si>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</si>
  <si>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</si>
  <si>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</si>
  <si>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</si>
  <si>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</si>
  <si>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</si>
  <si>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</si>
  <si>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</si>
  <si>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</si>
  <si>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</si>
  <si>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</si>
  <si>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</si>
  <si>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</si>
  <si>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</si>
  <si>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</si>
  <si>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</si>
  <si>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</si>
  <si>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</si>
  <si>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</si>
  <si>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</si>
  <si>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</si>
  <si>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</si>
  <si>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</si>
  <si>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</si>
  <si>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inférieur d'environ 20/30 cm par rapport à 2021 - période de prelèvement differente - 2021 :octobre - 8,4m de largeur mouillée/2022 : juillet -  5,9 m de largeur mouillée - taxons hors d'eau : hélophytes, hépatiques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</si>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</sst>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3" activeCellId="0" sqref="A3"/>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578373</v>
      </c>
      <c r="G10" s="25"/>
      <c r="H10" s="25"/>
    </row>
    <row r="11" customFormat="false" ht="14.25" hidden="false" customHeight="false" outlineLevel="0" collapsed="false">
      <c r="A11" s="26" t="s">
        <v>5183</v>
      </c>
      <c r="B11" s="30" t="n">
        <v>44767</v>
      </c>
      <c r="D11" s="26" t="s">
        <v>5184</v>
      </c>
      <c r="E11" s="29" t="n">
        <v>6337507</v>
      </c>
      <c r="G11" s="25"/>
      <c r="H11" s="25"/>
    </row>
    <row r="12" customFormat="false" ht="14.25" hidden="false" customHeight="false" outlineLevel="0" collapsed="false">
      <c r="A12" s="26" t="s">
        <v>5185</v>
      </c>
      <c r="B12" s="29" t="s">
        <v>5186</v>
      </c>
      <c r="D12" s="26" t="s">
        <v>5187</v>
      </c>
      <c r="E12" s="29" t="n">
        <v>578344</v>
      </c>
      <c r="G12" s="25"/>
      <c r="H12" s="25"/>
    </row>
    <row r="13" customFormat="false" ht="17.25" hidden="false" customHeight="true" outlineLevel="0" collapsed="false">
      <c r="A13" s="12"/>
      <c r="B13" s="31"/>
      <c r="D13" s="26" t="s">
        <v>5188</v>
      </c>
      <c r="E13" s="29" t="n">
        <v>6337412</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578373</v>
      </c>
    </row>
    <row r="18" customFormat="false" ht="14.25" hidden="false" customHeight="false" outlineLevel="0" collapsed="false">
      <c r="A18" s="36"/>
      <c r="B18" s="37" t="s">
        <v>5196</v>
      </c>
      <c r="C18" s="38" t="n">
        <f aca="false">E11</f>
        <v>6337507</v>
      </c>
    </row>
    <row r="19" customFormat="false" ht="14.25" hidden="false" customHeight="false" outlineLevel="0" collapsed="false">
      <c r="A19" s="33" t="s">
        <v>5197</v>
      </c>
      <c r="B19" s="39" t="n">
        <v>83</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5.3</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24</v>
      </c>
      <c r="D35" s="52" t="s">
        <v>5215</v>
      </c>
      <c r="E35" s="53" t="n">
        <v>76</v>
      </c>
    </row>
    <row r="36" s="56" customFormat="true" ht="15" hidden="false" customHeight="true" outlineLevel="0" collapsed="false">
      <c r="A36" s="54" t="s">
        <v>5216</v>
      </c>
      <c r="B36" s="34" t="n">
        <v>38</v>
      </c>
      <c r="C36" s="50"/>
      <c r="D36" s="55" t="s">
        <v>5217</v>
      </c>
      <c r="E36" s="34" t="n">
        <v>62</v>
      </c>
    </row>
    <row r="37" s="56" customFormat="true" ht="15" hidden="false" customHeight="true" outlineLevel="0" collapsed="false">
      <c r="A37" s="54" t="s">
        <v>5218</v>
      </c>
      <c r="B37" s="34" t="n">
        <v>3.4</v>
      </c>
      <c r="C37" s="50"/>
      <c r="D37" s="55" t="s">
        <v>5219</v>
      </c>
      <c r="E37" s="34" t="n">
        <v>6.4</v>
      </c>
    </row>
    <row r="38" s="56" customFormat="true" ht="15" hidden="false" customHeight="true" outlineLevel="0" collapsed="false">
      <c r="A38" s="54" t="s">
        <v>5220</v>
      </c>
      <c r="B38" s="34" t="n">
        <v>0.01</v>
      </c>
      <c r="C38" s="50"/>
      <c r="D38" s="55" t="s">
        <v>5220</v>
      </c>
      <c r="E38" s="34" t="n">
        <v>0.6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4</v>
      </c>
    </row>
    <row r="45" s="17" customFormat="true" ht="14.25" hidden="false" customHeight="false" outlineLevel="0" collapsed="false">
      <c r="A45" s="33" t="s">
        <v>5227</v>
      </c>
      <c r="B45" s="62"/>
      <c r="C45" s="50"/>
      <c r="D45" s="26" t="s">
        <v>5227</v>
      </c>
      <c r="E45" s="62" t="n">
        <v>4</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5</v>
      </c>
      <c r="C57" s="50"/>
      <c r="D57" s="19" t="s">
        <v>5237</v>
      </c>
      <c r="E57" s="61" t="n">
        <v>2</v>
      </c>
    </row>
    <row r="58" s="17" customFormat="true" ht="14.25" hidden="false" customHeight="false" outlineLevel="0" collapsed="false">
      <c r="A58" s="33" t="s">
        <v>5238</v>
      </c>
      <c r="B58" s="62" t="n">
        <v>3</v>
      </c>
      <c r="C58" s="50"/>
      <c r="D58" s="26" t="s">
        <v>5238</v>
      </c>
      <c r="E58" s="62" t="n">
        <v>3</v>
      </c>
    </row>
    <row r="59" s="17" customFormat="true" ht="14.25" hidden="false" customHeight="false" outlineLevel="0" collapsed="false">
      <c r="A59" s="33" t="s">
        <v>5239</v>
      </c>
      <c r="B59" s="62" t="n">
        <v>2</v>
      </c>
      <c r="C59" s="50"/>
      <c r="D59" s="26" t="s">
        <v>5239</v>
      </c>
      <c r="E59" s="62" t="n">
        <v>5</v>
      </c>
    </row>
    <row r="60" s="17" customFormat="true" ht="14.25" hidden="false" customHeight="false" outlineLevel="0" collapsed="false">
      <c r="A60" s="33" t="s">
        <v>5240</v>
      </c>
      <c r="B60" s="62"/>
      <c r="C60" s="50"/>
      <c r="D60" s="26" t="s">
        <v>5240</v>
      </c>
      <c r="E60" s="62" t="n">
        <v>2</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5</v>
      </c>
    </row>
    <row r="66" s="17" customFormat="true" ht="14.25" hidden="false" customHeight="false" outlineLevel="0" collapsed="false">
      <c r="A66" s="33" t="s">
        <v>5244</v>
      </c>
      <c r="B66" s="62"/>
      <c r="C66" s="50"/>
      <c r="D66" s="26" t="s">
        <v>5244</v>
      </c>
      <c r="E66" s="62" t="n">
        <v>3</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3</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1</v>
      </c>
      <c r="C73" s="50"/>
      <c r="D73" s="19" t="s">
        <v>5249</v>
      </c>
      <c r="E73" s="61" t="n">
        <v>1</v>
      </c>
    </row>
    <row r="74" s="17" customFormat="true" ht="14.25" hidden="false" customHeight="false" outlineLevel="0" collapsed="false">
      <c r="A74" s="33" t="s">
        <v>5250</v>
      </c>
      <c r="B74" s="62" t="n">
        <v>2</v>
      </c>
      <c r="C74" s="50"/>
      <c r="D74" s="26" t="s">
        <v>5250</v>
      </c>
      <c r="E74" s="62" t="n">
        <v>3</v>
      </c>
    </row>
    <row r="75" s="17" customFormat="true" ht="14.25" hidden="false" customHeight="false" outlineLevel="0" collapsed="false">
      <c r="A75" s="33" t="s">
        <v>5251</v>
      </c>
      <c r="B75" s="62" t="n">
        <v>5</v>
      </c>
      <c r="C75" s="50"/>
      <c r="D75" s="26" t="s">
        <v>5251</v>
      </c>
      <c r="E75" s="62" t="n">
        <v>4</v>
      </c>
    </row>
    <row r="76" s="17" customFormat="true" ht="14.25" hidden="false" customHeight="false" outlineLevel="0" collapsed="false">
      <c r="A76" s="33" t="s">
        <v>5252</v>
      </c>
      <c r="B76" s="62"/>
      <c r="C76" s="50"/>
      <c r="D76" s="26" t="s">
        <v>5252</v>
      </c>
      <c r="E76" s="62" t="n">
        <v>4</v>
      </c>
    </row>
    <row r="77" s="17" customFormat="true" ht="14.25" hidden="false" customHeight="false" outlineLevel="0" collapsed="false">
      <c r="A77" s="33" t="s">
        <v>5253</v>
      </c>
      <c r="B77" s="62"/>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t="n">
        <v>1</v>
      </c>
    </row>
    <row r="82" s="17" customFormat="true" ht="14.25" hidden="false" customHeight="false" outlineLevel="0" collapsed="false">
      <c r="A82" s="33" t="s">
        <v>5256</v>
      </c>
      <c r="B82" s="62"/>
      <c r="C82" s="50"/>
      <c r="D82" s="26" t="s">
        <v>5256</v>
      </c>
      <c r="E82" s="62" t="n">
        <v>2</v>
      </c>
    </row>
    <row r="83" s="17" customFormat="true" ht="14.25" hidden="false" customHeight="false" outlineLevel="0" collapsed="false">
      <c r="A83" s="33" t="s">
        <v>5257</v>
      </c>
      <c r="B83" s="62" t="n">
        <v>4</v>
      </c>
      <c r="C83" s="50"/>
      <c r="D83" s="26" t="s">
        <v>5257</v>
      </c>
      <c r="E83" s="62" t="n">
        <v>5</v>
      </c>
    </row>
    <row r="84" s="17" customFormat="true" ht="14.25" hidden="false" customHeight="false" outlineLevel="0" collapsed="false">
      <c r="A84" s="33" t="s">
        <v>5258</v>
      </c>
      <c r="B84" s="62"/>
      <c r="C84" s="50"/>
      <c r="D84" s="26" t="s">
        <v>5258</v>
      </c>
      <c r="E84" s="62" t="n">
        <v>2</v>
      </c>
    </row>
    <row r="85" s="17" customFormat="true" ht="14.25" hidden="false" customHeight="false" outlineLevel="0" collapsed="false">
      <c r="A85" s="33" t="s">
        <v>5259</v>
      </c>
      <c r="B85" s="62" t="n">
        <v>2</v>
      </c>
      <c r="C85" s="50"/>
      <c r="D85" s="26" t="s">
        <v>5259</v>
      </c>
      <c r="E85" s="62" t="n">
        <v>3</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t="n">
        <v>2</v>
      </c>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3260</v>
      </c>
      <c r="B97" s="79" t="str">
        <f aca="false">IF(A97="NEWCOD",IF(ISBLANK(G97),"renseigner le champ 'Nouveau taxon'",G97),VLOOKUP(A97,'Ref Taxo'!A:B,2,FALSE()))</f>
        <v>Oedogonium</v>
      </c>
      <c r="C97" s="80" t="n">
        <f aca="false">IF(A97="NEWCOD",IF(ISBLANK(H97),"NoCod",H97),VLOOKUP(A97,'Ref Taxo'!A:D,4,FALSE()))</f>
        <v>1134</v>
      </c>
      <c r="D97" s="81"/>
      <c r="E97" s="82" t="n">
        <v>0.01</v>
      </c>
      <c r="F97" s="83" t="s">
        <v>5275</v>
      </c>
      <c r="G97" s="84"/>
      <c r="H97" s="85"/>
    </row>
    <row r="98" customFormat="false" ht="14.2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c r="E98" s="82" t="n">
        <v>0.01</v>
      </c>
      <c r="F98" s="83" t="s">
        <v>5275</v>
      </c>
      <c r="G98" s="86"/>
      <c r="H98" s="87"/>
    </row>
    <row r="99" customFormat="false" ht="14.25" hidden="false" customHeight="false" outlineLevel="0" collapsed="false">
      <c r="A99" s="78" t="s">
        <v>5040</v>
      </c>
      <c r="B99" s="79" t="str">
        <f aca="false">IF(A99="NEWCOD",IF(ISBLANK(G99),"renseigner le champ 'Nouveau taxon'",G99),VLOOKUP(A99,'Ref Taxo'!A:B,2,FALSE()))</f>
        <v>Vaucheria</v>
      </c>
      <c r="C99" s="80" t="n">
        <f aca="false">IF(A99="NEWCOD",IF(ISBLANK(H99),"NoCod",H99),VLOOKUP(A99,'Ref Taxo'!A:D,4,FALSE()))</f>
        <v>1169</v>
      </c>
      <c r="D99" s="81"/>
      <c r="E99" s="82" t="n">
        <v>0.3</v>
      </c>
      <c r="F99" s="83" t="s">
        <v>5275</v>
      </c>
      <c r="G99" s="86"/>
      <c r="H99" s="87"/>
    </row>
    <row r="100" customFormat="false" ht="14.25" hidden="false" customHeight="false" outlineLevel="0" collapsed="false">
      <c r="A100" s="78" t="s">
        <v>1058</v>
      </c>
      <c r="B100" s="79" t="str">
        <f aca="false">IF(A100="NEWCOD",IF(ISBLANK(G100),"renseigner le champ 'Nouveau taxon'",G100),VLOOKUP(A100,'Ref Taxo'!A:B,2,FALSE()))</f>
        <v>Cinclidotus danubicus</v>
      </c>
      <c r="C100" s="80" t="n">
        <f aca="false">IF(A100="NEWCOD",IF(ISBLANK(H100),"NoCod",H100),VLOOKUP(A100,'Ref Taxo'!A:D,4,FALSE()))</f>
        <v>1319</v>
      </c>
      <c r="D100" s="81"/>
      <c r="E100" s="82" t="n">
        <v>0.01</v>
      </c>
      <c r="F100" s="83" t="s">
        <v>5275</v>
      </c>
      <c r="G100" s="86"/>
      <c r="H100" s="87"/>
    </row>
    <row r="101" customFormat="false" ht="14.25" hidden="false" customHeight="false" outlineLevel="0" collapsed="false">
      <c r="A101" s="78" t="s">
        <v>1070</v>
      </c>
      <c r="B101" s="79" t="str">
        <f aca="false">IF(A101="NEWCOD",IF(ISBLANK(G101),"renseigner le champ 'Nouveau taxon'",G101),VLOOKUP(A101,'Ref Taxo'!A:B,2,FALSE()))</f>
        <v>Cinclidotus riparius</v>
      </c>
      <c r="C101" s="80" t="n">
        <f aca="false">IF(A101="NEWCOD",IF(ISBLANK(H101),"NoCod",H101),VLOOKUP(A101,'Ref Taxo'!A:D,4,FALSE()))</f>
        <v>1321</v>
      </c>
      <c r="D101" s="81"/>
      <c r="E101" s="82" t="n">
        <v>0.01</v>
      </c>
      <c r="F101" s="83" t="s">
        <v>5275</v>
      </c>
      <c r="G101" s="86"/>
      <c r="H101" s="87"/>
    </row>
    <row r="102" customFormat="false" ht="14.2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t="n">
        <v>0.01</v>
      </c>
      <c r="E102" s="82"/>
      <c r="F102" s="83" t="s">
        <v>5275</v>
      </c>
      <c r="G102" s="86"/>
      <c r="H102" s="87"/>
    </row>
    <row r="103" customFormat="false" ht="14.2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0.01</v>
      </c>
      <c r="E103" s="82" t="n">
        <v>0.08</v>
      </c>
      <c r="F103" s="83" t="s">
        <v>5275</v>
      </c>
      <c r="G103" s="86"/>
      <c r="H103" s="87"/>
    </row>
    <row r="104" customFormat="false" ht="14.25" hidden="false" customHeight="false" outlineLevel="0" collapsed="false">
      <c r="A104" s="78" t="s">
        <v>1923</v>
      </c>
      <c r="B104" s="79" t="str">
        <f aca="false">IF(A104="NEWCOD",IF(ISBLANK(G104),"renseigner le champ 'Nouveau taxon'",G104),VLOOKUP(A104,'Ref Taxo'!A:B,2,FALSE()))</f>
        <v>Fissidens fontanus</v>
      </c>
      <c r="C104" s="80" t="n">
        <f aca="false">IF(A104="NEWCOD",IF(ISBLANK(H104),"NoCod",H104),VLOOKUP(A104,'Ref Taxo'!A:D,4,FALSE()))</f>
        <v>31545</v>
      </c>
      <c r="D104" s="81"/>
      <c r="E104" s="82" t="n">
        <v>0.02</v>
      </c>
      <c r="F104" s="83" t="s">
        <v>5275</v>
      </c>
      <c r="G104" s="86"/>
      <c r="H104" s="87"/>
    </row>
    <row r="105" customFormat="false" ht="14.2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c r="E105" s="82" t="n">
        <v>0.23</v>
      </c>
      <c r="F105" s="83" t="s">
        <v>5275</v>
      </c>
      <c r="G105" s="86"/>
      <c r="H105" s="87"/>
    </row>
    <row r="106" customFormat="false" ht="14.2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t="n">
        <v>0.03</v>
      </c>
      <c r="F106" s="83" t="s">
        <v>5275</v>
      </c>
      <c r="G106" s="86"/>
      <c r="H106" s="87"/>
    </row>
    <row r="107" customFormat="false" ht="14.25" hidden="false" customHeight="false" outlineLevel="0" collapsed="false">
      <c r="A107" s="78" t="s">
        <v>3073</v>
      </c>
      <c r="B107" s="79" t="str">
        <f aca="false">IF(A107="NEWCOD",IF(ISBLANK(G107),"renseigner le champ 'Nouveau taxon'",G107),VLOOKUP(A107,'Ref Taxo'!A:B,2,FALSE()))</f>
        <v>Myriophyllum spicatum</v>
      </c>
      <c r="C107" s="80" t="n">
        <f aca="false">IF(A107="NEWCOD",IF(ISBLANK(H107),"NoCod",H107),VLOOKUP(A107,'Ref Taxo'!A:D,4,FALSE()))</f>
        <v>1778</v>
      </c>
      <c r="D107" s="81"/>
      <c r="E107" s="82" t="n">
        <v>0.01</v>
      </c>
      <c r="F107" s="83" t="s">
        <v>5275</v>
      </c>
      <c r="G107" s="86"/>
      <c r="H107" s="87"/>
    </row>
    <row r="108" customFormat="false" ht="14.25" hidden="false" customHeight="false" outlineLevel="0" collapsed="false">
      <c r="A108" s="78" t="s">
        <v>1719</v>
      </c>
      <c r="B108" s="79" t="str">
        <f aca="false">IF(A108="NEWCOD",IF(ISBLANK(G108),"renseigner le champ 'Nouveau taxon'",G108),VLOOKUP(A108,'Ref Taxo'!A:B,2,FALSE()))</f>
        <v>Equisetum arvense</v>
      </c>
      <c r="C108" s="80" t="n">
        <f aca="false">IF(A108="NEWCOD",IF(ISBLANK(H108),"NoCod",H108),VLOOKUP(A108,'Ref Taxo'!A:D,4,FALSE()))</f>
        <v>1384</v>
      </c>
      <c r="D108" s="81"/>
      <c r="E108" s="82" t="n">
        <v>0.01</v>
      </c>
      <c r="F108" s="83" t="s">
        <v>5275</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5275</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5275</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2023-01-25T10:10:49Z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