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<sst xmlns="http://schemas.openxmlformats.org/spreadsheetml/2006/main" count="6481" uniqueCount="5303">
  <si>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</si>
  <si>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</si>
  <si>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</si>
  <si>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</si>
  <si>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</si>
  <si>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</si>
  <si>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</si>
  <si>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</si>
  <si>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</si>
  <si>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</si>
  <si>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</si>
  <si>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</si>
  <si>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</si>
  <si>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</si>
  <si>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</si>
  <si>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</si>
  <si>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</si>
  <si>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</si>
  <si>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</si>
  <si>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</si>
  <si>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</si>
  <si>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</si>
  <si>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</si>
  <si>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</si>
  <si>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</si>
  <si>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</si>
  <si>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</si>
  <si>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</si>
  <si>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</si>
  <si>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</si>
  <si>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</si>
  <si>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</si>
  <si>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</si>
  <si>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</si>
  <si>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</si>
  <si>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</si>
  <si>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</si>
  <si>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</si>
  <si>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</si>
  <si>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</si>
  <si>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</si>
  <si>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</si>
  <si>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</si>
  <si>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</si>
  <si>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</si>
  <si>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</si>
  <si>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</si>
  <si>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</si>
  <si>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</si>
  <si>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</si>
  <si>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</si>
  <si>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</si>
  <si>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</si>
  <si>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</si>
  <si>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</si>
  <si>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</si>
  <si>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</si>
  <si>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</si>
  <si>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</si>
  <si>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</si>
  <si>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</si>
  <si>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</si>
  <si>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</si>
  <si>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</si>
  <si>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</si>
  <si>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</si>
  <si>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</si>
  <si>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</si>
  <si>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</si>
  <si>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</si>
  <si>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</si>
  <si>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</si>
  <si>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</si>
  <si>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</si>
  <si>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</si>
  <si>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</si>
  <si>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</si>
  <si>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</si>
  <si>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</si>
  <si>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</si>
  <si>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</si>
  <si>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</si>
  <si>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</si>
  <si>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</si>
  <si>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</si>
  <si>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</si>
  <si>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</si>
  <si>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</si>
  <si>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</si>
  <si>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</si>
  <si>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</si>
  <si>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</si>
  <si>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</si>
  <si>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</si>
  <si>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</si>
  <si>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</si>
  <si>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</si>
  <si>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</si>
  <si>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</si>
  <si>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</si>
  <si>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</si>
  <si>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</si>
  <si>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</si>
  <si>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</si>
  <si>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</si>
  <si>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</si>
  <si>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</si>
  <si>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</si>
  <si>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</si>
  <si>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</si>
  <si>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</si>
  <si>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</si>
  <si>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</si>
  <si>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</si>
  <si>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</si>
  <si>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</si>
  <si>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</si>
  <si>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</si>
  <si>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</si>
  <si>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</si>
  <si>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</si>
  <si>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</si>
  <si>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</si>
  <si>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</si>
  <si>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</si>
  <si>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</si>
  <si>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</si>
  <si>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</si>
  <si>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</si>
  <si>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</si>
  <si>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</si>
  <si>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</si>
  <si>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</si>
  <si>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</si>
  <si>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</si>
  <si>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</si>
  <si>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</si>
  <si>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</si>
  <si>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</si>
  <si>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</si>
  <si>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</si>
  <si>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</si>
  <si>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</si>
  <si>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</si>
  <si>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</si>
  <si>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</si>
  <si>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</si>
  <si>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</si>
  <si>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</si>
  <si>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</si>
  <si>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</si>
  <si>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</si>
  <si>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</si>
  <si>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</si>
  <si>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</si>
  <si>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</si>
  <si>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</si>
  <si>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</si>
  <si>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</si>
  <si>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</si>
  <si>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</si>
  <si>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</si>
  <si>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</si>
  <si>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</si>
  <si>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</si>
  <si>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</si>
  <si>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</si>
  <si>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</si>
  <si>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</si>
  <si>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</si>
  <si>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</si>
  <si>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</si>
  <si>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</si>
  <si>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</si>
  <si>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</si>
  <si>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</si>
  <si>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</si>
  <si>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</si>
  <si>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</si>
  <si>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</si>
  <si>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</si>
  <si>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</si>
  <si>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</si>
  <si>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</si>
  <si>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</si>
  <si>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</si>
  <si>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</si>
  <si>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</si>
  <si>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</si>
  <si>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</si>
  <si>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</si>
  <si>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</si>
  <si>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</si>
  <si>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</si>
  <si>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</si>
  <si>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</si>
  <si>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</si>
  <si>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</si>
  <si>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</si>
  <si>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</si>
  <si>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</si>
  <si>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</si>
  <si>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</si>
  <si>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</si>
  <si>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</si>
  <si>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</si>
  <si>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</si>
  <si>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</si>
  <si>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</si>
  <si>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</si>
  <si>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</si>
  <si>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</si>
  <si>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</si>
  <si>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</si>
  <si>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</si>
  <si>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</si>
  <si>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</si>
  <si>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</si>
  <si>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</si>
  <si>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</si>
  <si>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</si>
  <si>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</si>
  <si>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</si>
  <si>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</si>
  <si>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</si>
  <si>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</si>
  <si>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</si>
  <si>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</si>
  <si>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</si>
  <si>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</si>
  <si>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</si>
  <si>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</si>
  <si>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</si>
  <si>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</si>
  <si>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</si>
  <si>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</si>
  <si>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</si>
  <si>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</si>
  <si>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</si>
  <si>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</si>
  <si>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</si>
  <si>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</si>
  <si>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</si>
  <si>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</si>
  <si>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</si>
  <si>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</si>
  <si>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</si>
  <si>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</si>
  <si>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</si>
  <si>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</si>
  <si>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</si>
  <si>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</si>
  <si>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</si>
  <si>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</si>
  <si>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</si>
  <si>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</si>
  <si>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</si>
  <si>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</si>
  <si>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</si>
  <si>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</si>
  <si>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</si>
  <si>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</si>
  <si>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</si>
  <si>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</si>
  <si>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</si>
  <si>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</si>
  <si>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</si>
  <si>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</si>
  <si>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</si>
  <si>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</si>
  <si>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</si>
  <si>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</si>
  <si>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</si>
  <si>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</si>
  <si>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</si>
  <si>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</si>
  <si>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</si>
  <si>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</si>
  <si>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</si>
  <si>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</si>
  <si>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</si>
  <si>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</si>
  <si>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</si>
  <si>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</si>
  <si>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</si>
  <si>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</si>
  <si>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</si>
  <si>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</si>
  <si>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</si>
  <si>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</si>
  <si>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</si>
  <si>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</si>
  <si>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</si>
  <si>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</si>
  <si>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</si>
  <si>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</si>
  <si>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</si>
  <si>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</si>
  <si>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</si>
  <si>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</si>
  <si>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</si>
  <si>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</si>
  <si>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</si>
  <si>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</si>
  <si>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</si>
  <si>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</si>
  <si>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</si>
  <si>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</si>
  <si>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</si>
  <si>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</si>
  <si>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</si>
  <si>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</si>
  <si>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</si>
  <si>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</si>
  <si>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</si>
  <si>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</si>
  <si>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</si>
  <si>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</si>
  <si>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</si>
  <si>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</si>
  <si>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</si>
  <si>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</si>
  <si>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</si>
  <si>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</si>
  <si>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</si>
  <si>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</si>
  <si>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</si>
  <si>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</si>
  <si>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</si>
  <si>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</si>
  <si>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</si>
  <si>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</si>
  <si>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</si>
  <si>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</si>
  <si>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</si>
  <si>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</si>
  <si>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</si>
  <si>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</si>
  <si>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</si>
  <si>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</si>
  <si>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</si>
  <si>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</si>
  <si>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</si>
  <si>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</si>
  <si>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</si>
  <si>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</si>
  <si>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</si>
  <si>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</si>
  <si>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</si>
  <si>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</si>
  <si>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</si>
  <si>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</si>
  <si>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</si>
  <si>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</si>
  <si>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</si>
  <si>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</si>
  <si>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</si>
  <si>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</si>
  <si>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</si>
  <si>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</si>
  <si>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</si>
  <si>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</si>
  <si>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</si>
  <si>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</si>
  <si>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</si>
  <si>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</si>
  <si>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</si>
  <si>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</si>
  <si>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</si>
  <si>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</si>
  <si>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</si>
  <si>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</si>
  <si>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</si>
  <si>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</si>
  <si>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</si>
  <si>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</si>
  <si>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</si>
  <si>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</si>
  <si>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</si>
  <si>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</si>
  <si>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</si>
  <si>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</si>
  <si>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</si>
  <si>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</si>
  <si>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</si>
  <si>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</si>
  <si>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</si>
  <si>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</si>
  <si>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</si>
  <si>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</si>
  <si>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</si>
  <si>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</si>
  <si>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</si>
  <si>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</si>
  <si>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</si>
  <si>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</si>
  <si>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</si>
  <si>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</si>
  <si>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</si>
  <si>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</si>
  <si>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</si>
  <si>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</si>
  <si>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</si>
  <si>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</si>
  <si>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</si>
  <si>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</si>
  <si>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</si>
  <si>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</si>
  <si>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</si>
  <si>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</si>
  <si>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</si>
  <si>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</si>
  <si>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</si>
  <si>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</si>
  <si>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</si>
  <si>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</si>
  <si>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</si>
  <si>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</si>
  <si>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</si>
  <si>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</si>
  <si>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</si>
  <si>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</si>
  <si>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</si>
  <si>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</si>
  <si>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</si>
  <si>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</si>
  <si>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</si>
  <si>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</si>
  <si>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</si>
  <si>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</si>
  <si>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</si>
  <si>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</si>
  <si>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</si>
  <si>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</si>
  <si>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</si>
  <si>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</si>
  <si>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</si>
  <si>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</si>
  <si>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</si>
  <si>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</si>
  <si>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</si>
  <si>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</si>
  <si>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</si>
  <si>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</si>
  <si>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</si>
  <si>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</si>
  <si>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</si>
  <si>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</si>
  <si>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</si>
  <si>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</si>
  <si>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</si>
  <si>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</si>
  <si>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</si>
  <si>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</si>
  <si>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</si>
  <si>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</si>
  <si>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</si>
  <si>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</si>
  <si>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</si>
  <si>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</si>
  <si>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</si>
  <si>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</si>
  <si>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</si>
  <si>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</si>
  <si>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</si>
  <si>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</si>
  <si>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</si>
  <si>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</si>
  <si>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</si>
  <si>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</si>
  <si>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</si>
  <si>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</si>
  <si>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</si>
  <si>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</si>
  <si>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</si>
  <si>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</si>
  <si>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</si>
  <si>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</si>
  <si>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</si>
  <si>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</si>
  <si>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</si>
  <si>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</si>
  <si>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</si>
  <si>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</si>
  <si>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</si>
  <si>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</si>
  <si>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</si>
  <si>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</si>
  <si>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</si>
  <si>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</si>
  <si>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</si>
  <si>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</si>
  <si>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</si>
  <si>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</si>
  <si>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</si>
  <si>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</si>
  <si>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</si>
  <si>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</si>
  <si>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</si>
  <si>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</si>
  <si>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</si>
  <si>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</si>
  <si>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</si>
  <si>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</si>
  <si>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</si>
  <si>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</si>
  <si>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</si>
  <si>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</si>
  <si>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</si>
  <si>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</si>
  <si>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</si>
  <si>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</si>
  <si>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</si>
  <si>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</si>
  <si>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</si>
  <si>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</si>
  <si>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</si>
  <si>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</si>
  <si>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</si>
  <si>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</si>
  <si>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</si>
  <si>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</si>
  <si>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</si>
  <si>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</si>
  <si>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</si>
  <si>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</si>
  <si>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</si>
  <si>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</si>
  <si>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</si>
  <si>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</si>
  <si>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</si>
  <si>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</si>
  <si>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</si>
  <si>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</si>
  <si>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</si>
  <si>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</si>
  <si>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</si>
  <si>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</si>
  <si>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</si>
  <si>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</si>
  <si>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</si>
  <si>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</si>
  <si>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</si>
  <si>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</si>
  <si>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</si>
  <si>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</si>
  <si>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</si>
  <si>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</si>
  <si>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</si>
  <si>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</si>
  <si>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</si>
  <si>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</si>
  <si>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</si>
  <si>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</si>
  <si>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</si>
  <si>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</si>
  <si>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</si>
  <si>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</si>
  <si>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</si>
  <si>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</si>
  <si>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</si>
  <si>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</si>
  <si>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</si>
  <si>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</si>
  <si>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</si>
  <si>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</si>
  <si>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</si>
  <si>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</si>
  <si>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</si>
  <si>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</si>
  <si>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</si>
  <si>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</si>
  <si>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</si>
  <si>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</si>
  <si>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</si>
  <si>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</si>
  <si>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</si>
  <si>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</si>
  <si>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</si>
  <si>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</si>
  <si>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</si>
  <si>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</si>
  <si>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</si>
  <si>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</si>
  <si>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</si>
  <si>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</si>
  <si>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</si>
  <si>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</si>
  <si>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</si>
  <si>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</si>
  <si>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</si>
  <si>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</si>
  <si>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</si>
  <si>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</si>
  <si>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</si>
  <si>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</si>
  <si>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</si>
  <si>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</si>
  <si>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</si>
  <si>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</si>
  <si>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</si>
  <si>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</si>
  <si>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</si>
  <si>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</si>
  <si>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</si>
  <si>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</si>
  <si>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</si>
  <si>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</si>
  <si>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</si>
  <si>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</si>
  <si>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</si>
  <si>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</si>
  <si>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</si>
  <si>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</si>
  <si>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</si>
  <si>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</si>
  <si>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</si>
  <si>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</si>
  <si>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</si>
  <si>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</si>
  <si>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</si>
  <si>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</si>
  <si>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</si>
  <si>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</si>
  <si>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</si>
  <si>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</si>
  <si>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</si>
  <si>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</si>
  <si>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</si>
  <si>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</si>
  <si>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</si>
  <si>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</si>
  <si>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</si>
  <si>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</si>
  <si>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</si>
  <si>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</si>
  <si>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</si>
  <si>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</si>
  <si>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</si>
  <si>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</si>
  <si>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</si>
  <si>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</si>
  <si>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</si>
  <si>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</si>
  <si>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</si>
  <si>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</si>
  <si>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</si>
  <si>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</si>
  <si>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</si>
  <si>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</si>
  <si>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</si>
  <si>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</si>
  <si>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</si>
  <si>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</si>
  <si>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</si>
  <si>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</si>
  <si>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</si>
  <si>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</si>
  <si>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</si>
  <si>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</si>
  <si>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</si>
  <si>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</si>
  <si>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</si>
  <si>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</si>
  <si>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</si>
  <si>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</si>
  <si>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</si>
  <si>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</si>
  <si>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</si>
  <si>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</si>
  <si>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</si>
  <si>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</si>
  <si>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</si>
  <si>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</si>
  <si>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</si>
  <si>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</si>
  <si>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</si>
  <si>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</si>
  <si>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</si>
  <si>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</si>
  <si>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</si>
  <si>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</si>
  <si>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</si>
  <si>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</si>
  <si>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</si>
  <si>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</si>
  <si>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</si>
  <si>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</si>
  <si>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</si>
  <si>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</si>
  <si>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</si>
  <si>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</si>
  <si>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</si>
  <si>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</si>
  <si>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</si>
  <si>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</si>
  <si>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</si>
  <si>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</si>
  <si>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</si>
  <si>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</si>
  <si>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</si>
  <si>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</si>
  <si>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</si>
  <si>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</si>
  <si>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</si>
  <si>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</si>
  <si>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</si>
  <si>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</si>
  <si>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</si>
  <si>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</si>
  <si>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</si>
  <si>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</si>
  <si>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</si>
  <si>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</si>
  <si>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</si>
  <si>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</si>
  <si>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</si>
  <si>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</si>
  <si>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</si>
  <si>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</si>
  <si>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</si>
  <si>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</si>
  <si>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</si>
  <si>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</si>
  <si>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</si>
  <si>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</si>
  <si>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</si>
  <si>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</si>
  <si>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</si>
  <si>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</si>
  <si>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</si>
  <si>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</si>
  <si>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</si>
  <si>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</si>
  <si>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</si>
  <si>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</si>
  <si>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</si>
  <si>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</si>
  <si>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</si>
  <si>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</si>
  <si>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</si>
  <si>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</si>
  <si>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</si>
  <si>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</si>
  <si>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</si>
  <si>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</si>
  <si>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</si>
  <si>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</si>
  <si>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</si>
  <si>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</si>
  <si>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</si>
  <si>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</si>
  <si>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</si>
  <si>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</si>
  <si>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</si>
  <si>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</si>
  <si>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</si>
  <si>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</si>
  <si>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</si>
  <si>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</si>
  <si>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</si>
  <si>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</si>
  <si>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</si>
  <si>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</si>
  <si>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</si>
  <si>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</si>
  <si>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</si>
  <si>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</si>
  <si>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</si>
  <si>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</si>
  <si>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</si>
  <si>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</si>
  <si>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</si>
  <si>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</si>
  <si>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</si>
  <si>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</si>
  <si>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</si>
  <si>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</si>
  <si>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</si>
  <si>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</si>
  <si>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</si>
  <si>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</si>
  <si>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</si>
  <si>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</si>
  <si>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</si>
  <si>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</si>
  <si>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</si>
  <si>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</si>
  <si>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</si>
  <si>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</si>
  <si>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</si>
  <si>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</si>
  <si>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</si>
  <si>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</si>
  <si>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</si>
  <si>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</si>
  <si>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</si>
  <si>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</si>
  <si>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</si>
  <si>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</si>
  <si>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</si>
  <si>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</si>
  <si>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</si>
  <si>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</si>
  <si>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</si>
  <si>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</si>
  <si>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</si>
  <si>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</si>
  <si>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</si>
  <si>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</si>
  <si>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</si>
  <si>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</si>
  <si>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</si>
  <si>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</si>
  <si>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</si>
  <si>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</si>
  <si>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</si>
  <si>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</si>
  <si>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</si>
  <si>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</si>
  <si>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</si>
  <si>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</si>
  <si>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</si>
  <si>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</si>
  <si>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</si>
  <si>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</si>
  <si>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</si>
  <si>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</si>
  <si>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</si>
  <si>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</si>
  <si>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</si>
  <si>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</si>
  <si>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</si>
  <si>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</si>
  <si>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</si>
  <si>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</si>
  <si>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</si>
  <si>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</si>
  <si>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</si>
  <si>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</si>
  <si>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</si>
  <si>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</si>
  <si>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</si>
  <si>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</si>
  <si>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</si>
  <si>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</si>
  <si>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</si>
  <si>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</si>
  <si>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</si>
  <si>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</si>
  <si>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</si>
  <si>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</si>
  <si>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</si>
  <si>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</si>
  <si>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</si>
  <si>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</si>
  <si>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</si>
  <si>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</si>
  <si>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</si>
  <si>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</si>
  <si>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</si>
  <si>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</si>
  <si>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</si>
  <si>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</si>
  <si>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</si>
  <si>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</si>
  <si>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</si>
  <si>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</si>
  <si>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</si>
  <si>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</si>
  <si>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</si>
  <si>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</si>
  <si>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</si>
  <si>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</si>
  <si>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</si>
  <si>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</si>
  <si>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</si>
  <si>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</si>
  <si>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</si>
  <si>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</si>
  <si>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</si>
  <si>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</si>
  <si>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</si>
  <si>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</si>
  <si>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</si>
  <si>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</si>
  <si>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</si>
  <si>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</si>
  <si>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</si>
  <si>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</si>
  <si>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</si>
  <si>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</si>
  <si>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</si>
  <si>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</si>
  <si>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</si>
  <si>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</si>
  <si>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</si>
  <si>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</si>
  <si>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</si>
  <si>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</si>
  <si>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</si>
  <si>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</si>
  <si>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</si>
  <si>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</si>
  <si>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</si>
  <si>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</si>
  <si>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</si>
  <si>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</si>
  <si>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</si>
  <si>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</si>
  <si>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</si>
  <si>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</si>
  <si>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</si>
  <si>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</si>
  <si>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</si>
  <si>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</si>
  <si>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</si>
  <si>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</si>
  <si>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</si>
  <si>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</si>
  <si>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</si>
  <si>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</si>
  <si>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</si>
  <si>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</si>
  <si>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</si>
  <si>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</si>
  <si>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</si>
  <si>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</si>
  <si>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</si>
  <si>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</si>
  <si>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</si>
  <si>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</si>
  <si>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</si>
  <si>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</si>
  <si>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</si>
  <si>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</si>
  <si>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</si>
  <si>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</si>
  <si>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</si>
  <si>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</si>
  <si>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</si>
  <si>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</si>
  <si>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</si>
  <si>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</si>
  <si>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</si>
  <si>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</si>
  <si>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</si>
  <si>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</si>
  <si>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</si>
  <si>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</si>
  <si>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</si>
  <si>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</si>
  <si>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</si>
  <si>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</si>
  <si>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</si>
  <si>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</si>
  <si>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</si>
  <si>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</si>
  <si>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</si>
  <si>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</si>
  <si>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</si>
  <si>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</si>
  <si>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</si>
  <si>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</si>
  <si>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</si>
  <si>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</si>
  <si>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</si>
  <si>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</si>
  <si>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</si>
  <si>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</si>
  <si>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</si>
  <si>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</si>
  <si>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</si>
  <si>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</si>
  <si>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</si>
  <si>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</si>
  <si>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</si>
  <si>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</si>
  <si>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</si>
  <si>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</si>
  <si>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</si>
  <si>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</si>
  <si>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</si>
  <si>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</si>
  <si>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</si>
  <si>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</si>
  <si>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</si>
  <si>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</si>
  <si>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</si>
  <si>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</si>
  <si>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</si>
  <si>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</si>
  <si>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</si>
  <si>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</si>
  <si>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</si>
  <si>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</si>
  <si>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</si>
  <si>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</si>
  <si>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</si>
  <si>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</si>
  <si>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</si>
  <si>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</si>
  <si>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</si>
  <si>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</si>
  <si>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</si>
  <si>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</si>
  <si>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</si>
  <si>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</si>
  <si>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</si>
  <si>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</si>
  <si>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</si>
  <si>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</si>
  <si>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</si>
  <si>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</si>
  <si>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</si>
  <si>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</si>
  <si>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</si>
  <si>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</si>
  <si>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</si>
  <si>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</si>
  <si>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</si>
  <si>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</si>
  <si>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</si>
  <si>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</si>
  <si>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</si>
  <si>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</si>
  <si>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</si>
  <si>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</si>
  <si>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</si>
  <si>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</si>
  <si>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</si>
  <si>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</si>
  <si>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</si>
  <si>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</si>
  <si>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</si>
  <si>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</si>
  <si>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</si>
  <si>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</si>
  <si>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</si>
  <si>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</si>
  <si>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</si>
  <si>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</si>
  <si>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</si>
  <si>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</si>
  <si>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</si>
  <si>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</si>
  <si>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</si>
  <si>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</si>
  <si>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</si>
  <si>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</si>
  <si>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</si>
  <si>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</si>
  <si>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</si>
  <si>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</si>
  <si>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</si>
  <si>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</si>
  <si>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</si>
  <si>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</si>
  <si>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</si>
  <si>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</si>
  <si>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</si>
  <si>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</si>
  <si>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</si>
  <si>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</si>
  <si>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</si>
  <si>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</si>
  <si>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</si>
  <si>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</si>
  <si>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</si>
  <si>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</si>
  <si>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</si>
  <si>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</si>
  <si>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</si>
  <si>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</si>
  <si>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</si>
  <si>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</si>
  <si>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</si>
  <si>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</si>
  <si>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</si>
  <si>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</si>
  <si>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</si>
  <si>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</si>
  <si>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</si>
  <si>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</si>
  <si>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</si>
  <si>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</si>
  <si>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</si>
  <si>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</si>
  <si>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</si>
  <si>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</si>
  <si>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</si>
  <si>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</si>
  <si>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</si>
  <si>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</si>
  <si>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</si>
  <si>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</si>
  <si>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</si>
  <si>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</si>
  <si>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</si>
  <si>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</si>
  <si>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</si>
  <si>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</si>
  <si>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</si>
  <si>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</si>
  <si>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</si>
  <si>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</si>
  <si>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</si>
  <si>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</si>
  <si>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</si>
  <si>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</si>
  <si>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</si>
  <si>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</si>
  <si>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</si>
  <si>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</si>
  <si>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</si>
  <si>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</si>
  <si>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</si>
  <si>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</si>
  <si>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</si>
  <si>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</si>
  <si>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</si>
  <si>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</si>
  <si>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</si>
  <si>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</si>
  <si>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</si>
  <si>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</si>
  <si>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</si>
  <si>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</si>
  <si>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</si>
  <si>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</si>
  <si>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</si>
  <si>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</si>
  <si>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</si>
  <si>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</si>
  <si>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</si>
  <si>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</si>
  <si>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</si>
  <si>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</si>
  <si>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</si>
  <si>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</si>
  <si>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</si>
  <si>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</si>
  <si>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</si>
  <si>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</si>
  <si>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</si>
  <si>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</si>
  <si>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</si>
  <si>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</si>
  <si>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</si>
  <si>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</si>
  <si>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</si>
  <si>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</si>
  <si>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</si>
  <si>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</si>
  <si>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</si>
  <si>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</si>
  <si>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</si>
  <si>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</si>
  <si>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</si>
  <si>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</si>
  <si>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</si>
  <si>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</si>
  <si>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</si>
  <si>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</si>
  <si>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</si>
  <si>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</si>
  <si>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</si>
  <si>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</si>
  <si>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</si>
  <si>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</si>
  <si>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</si>
  <si>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</si>
  <si>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</si>
  <si>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</si>
  <si>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</si>
  <si>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</si>
  <si>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</si>
  <si>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</si>
  <si>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</si>
  <si>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</si>
  <si>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</si>
  <si>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</si>
  <si>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</si>
  <si>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</si>
  <si>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</si>
  <si>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</si>
  <si>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</si>
  <si>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</si>
  <si>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</si>
  <si>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</si>
  <si>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</si>
  <si>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</si>
  <si>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</si>
  <si>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</si>
  <si>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</si>
  <si>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</si>
  <si>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</si>
  <si>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</si>
  <si>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</si>
  <si>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</si>
  <si>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</si>
  <si>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</si>
  <si>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</si>
  <si>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</si>
  <si>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</si>
  <si>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</si>
  <si>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</si>
  <si>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</si>
  <si>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</si>
  <si>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</si>
  <si>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</si>
  <si>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</si>
  <si>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</si>
  <si>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</si>
  <si>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</si>
  <si>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</si>
  <si>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</si>
  <si>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</si>
  <si>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</si>
  <si>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</si>
  <si>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</si>
  <si>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</si>
  <si>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</si>
  <si>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</si>
  <si>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</si>
  <si>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</si>
  <si>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</si>
  <si>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</si>
  <si>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</si>
  <si>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</si>
  <si>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</si>
  <si>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</si>
  <si>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</si>
  <si>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</si>
  <si>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</si>
  <si>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</si>
  <si>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</si>
  <si>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</si>
  <si>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</si>
  <si>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</si>
  <si>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</si>
  <si>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</si>
  <si>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</si>
  <si>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</si>
  <si>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</si>
  <si>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</si>
  <si>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</si>
  <si>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</si>
  <si>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</si>
  <si>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</si>
  <si>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</si>
  <si>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</si>
  <si>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</si>
  <si>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</si>
  <si>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</si>
  <si>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</si>
  <si>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</si>
  <si>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</si>
  <si>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</si>
  <si>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</si>
  <si>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</si>
  <si>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</si>
  <si>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</si>
  <si>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</si>
  <si>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</si>
  <si>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</si>
  <si>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</si>
  <si>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</si>
  <si>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</si>
  <si>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</si>
  <si>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</si>
  <si>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</si>
  <si>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</si>
  <si>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</si>
  <si>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</si>
  <si>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</si>
  <si>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</si>
  <si>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</si>
  <si>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</si>
  <si>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</si>
  <si>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</si>
  <si>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</si>
  <si>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</si>
  <si>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</si>
  <si>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</si>
  <si>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</si>
  <si>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</si>
  <si>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</si>
  <si>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</si>
  <si>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</si>
  <si>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</si>
  <si>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</si>
  <si>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</si>
  <si>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</si>
  <si>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</si>
  <si>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</si>
  <si>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</si>
  <si>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</si>
  <si>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</si>
  <si>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</si>
  <si>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</si>
  <si>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</si>
  <si>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</si>
  <si>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</si>
  <si>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</si>
  <si>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</si>
  <si>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</si>
  <si>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</si>
  <si>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</si>
  <si>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</si>
  <si>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</si>
  <si>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</si>
  <si>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</si>
  <si>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</si>
  <si>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</si>
  <si>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</si>
  <si>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</si>
  <si>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</si>
  <si>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</si>
  <si>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</si>
  <si>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</si>
  <si>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</si>
  <si>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</si>
  <si>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</si>
  <si>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</si>
  <si>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</si>
  <si>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</si>
  <si>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</si>
  <si>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</si>
  <si>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</si>
  <si>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</si>
  <si>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</si>
  <si>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</si>
  <si>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</si>
  <si>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</si>
  <si>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</si>
  <si>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</si>
  <si>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</si>
  <si>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</si>
  <si>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</si>
  <si>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</si>
  <si>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</si>
  <si>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</si>
  <si>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</si>
  <si>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</si>
  <si>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</si>
  <si>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</si>
  <si>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</si>
  <si>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</si>
  <si>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</si>
  <si>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</si>
  <si>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</si>
  <si>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</si>
  <si>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</si>
  <si>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</si>
  <si>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</si>
  <si>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</si>
  <si>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</si>
  <si>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</si>
  <si>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</si>
  <si>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</si>
  <si>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</si>
  <si>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</si>
  <si>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</si>
  <si>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</si>
  <si>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</si>
  <si>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</si>
  <si>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</si>
  <si>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</si>
  <si>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</si>
  <si>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</si>
  <si>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</si>
  <si>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</si>
  <si>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</si>
  <si>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</si>
  <si>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</si>
  <si>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</si>
  <si>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</si>
  <si>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</si>
  <si>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</si>
  <si>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</si>
  <si>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</si>
  <si>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</si>
  <si>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</si>
  <si>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</si>
  <si>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</si>
  <si>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</si>
  <si>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</si>
  <si>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</si>
  <si>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</si>
  <si>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</si>
  <si>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</si>
  <si>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</si>
  <si>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</si>
  <si>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</si>
  <si>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</si>
  <si>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</si>
  <si>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</si>
  <si>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</si>
  <si>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</si>
  <si>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</si>
  <si>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</si>
  <si>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</si>
  <si>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</si>
  <si>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</si>
  <si>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</si>
  <si>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</si>
  <si>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</si>
  <si>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</si>
  <si>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</si>
  <si>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</si>
  <si>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</si>
  <si>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</si>
  <si>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</si>
  <si>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</si>
  <si>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</si>
  <si>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</si>
  <si>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</si>
  <si>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</si>
  <si>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</si>
  <si>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</si>
  <si>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</si>
  <si>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</si>
  <si>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</si>
  <si>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</si>
  <si>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</si>
  <si>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</si>
  <si>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</si>
  <si>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</si>
  <si>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</si>
  <si>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</si>
  <si>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</si>
  <si>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</si>
  <si>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</si>
  <si>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</si>
  <si>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</si>
  <si>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</si>
  <si>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</si>
  <si>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</si>
  <si>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</si>
  <si>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</si>
  <si>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</si>
  <si>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</si>
  <si>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</si>
  <si>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</si>
  <si>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</si>
  <si>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</si>
  <si>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</si>
  <si>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</si>
  <si>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</si>
  <si>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</si>
  <si>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</si>
  <si>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</si>
  <si>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</si>
  <si>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</si>
  <si>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</si>
  <si>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</si>
  <si>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</si>
  <si>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</si>
  <si>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</si>
  <si>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</si>
  <si>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</si>
  <si>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</si>
  <si>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</si>
  <si>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</si>
  <si>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</si>
  <si>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</si>
  <si>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</si>
  <si>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</si>
  <si>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</si>
  <si>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</si>
  <si>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</si>
  <si>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</si>
  <si>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</si>
  <si>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</si>
  <si>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</si>
  <si>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</si>
  <si>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</si>
  <si>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</si>
  <si>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</si>
  <si>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</si>
  <si>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</si>
  <si>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</si>
  <si>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</si>
  <si>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</si>
  <si>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</si>
  <si>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</si>
  <si>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</si>
  <si>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</si>
  <si>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</si>
  <si>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</si>
  <si>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</si>
  <si>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</si>
  <si>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</si>
  <si>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</si>
  <si>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</si>
  <si>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</si>
  <si>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</si>
  <si>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</si>
  <si>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</si>
  <si>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</si>
  <si>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</si>
  <si>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</si>
  <si>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</si>
  <si>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</si>
  <si>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</si>
  <si>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</si>
  <si>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</si>
  <si>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</si>
  <si>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</si>
  <si>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</si>
  <si>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</si>
  <si>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</si>
  <si>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</si>
  <si>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</si>
  <si>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</si>
  <si>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</si>
  <si>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</si>
  <si>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</si>
  <si>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</si>
  <si>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</si>
  <si>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</si>
  <si>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</si>
  <si>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</si>
  <si>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</si>
  <si>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</si>
  <si>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</si>
  <si>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</si>
  <si>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</si>
  <si>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</si>
  <si>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</si>
  <si>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</si>
  <si>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</si>
  <si>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</si>
  <si>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</si>
  <si>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</si>
  <si>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</si>
  <si>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</si>
  <si>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</si>
  <si>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</si>
  <si>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</si>
  <si>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</si>
  <si>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</si>
  <si>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</si>
  <si>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</si>
  <si>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</si>
  <si>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</si>
  <si>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</si>
  <si>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</si>
  <si>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</si>
  <si>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</si>
  <si>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</si>
  <si>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</si>
  <si>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</si>
  <si>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</si>
  <si>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</si>
  <si>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</si>
  <si>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</si>
  <si>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</si>
  <si>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</si>
  <si>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</si>
  <si>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</si>
  <si>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</si>
  <si>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</si>
  <si>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</si>
  <si>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</si>
  <si>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</si>
  <si>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</si>
  <si>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</si>
  <si>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</si>
  <si>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</si>
  <si>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</si>
  <si>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</si>
  <si>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</si>
  <si>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</si>
  <si>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</si>
  <si>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</si>
  <si>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</si>
  <si>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</si>
  <si>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</si>
  <si>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</si>
  <si>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</si>
  <si>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</si>
  <si>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</si>
  <si>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</si>
  <si>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</si>
  <si>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</si>
  <si>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</si>
  <si>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</si>
  <si>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</si>
  <si>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</si>
  <si>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</si>
  <si>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</si>
  <si>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</si>
  <si>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</si>
  <si>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</si>
  <si>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</si>
  <si>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</si>
  <si>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</si>
  <si>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</si>
  <si>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</si>
  <si>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</si>
  <si>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</si>
  <si>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</si>
  <si>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</si>
  <si>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</si>
  <si>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</si>
  <si>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</si>
  <si>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</si>
  <si>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</si>
  <si>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</si>
  <si>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</si>
  <si>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</si>
  <si>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</si>
  <si>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</si>
  <si>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</si>
  <si>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</si>
  <si>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</si>
  <si>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</si>
  <si>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</si>
  <si>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</si>
  <si>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</si>
  <si>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</si>
  <si>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</si>
  <si>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</si>
  <si>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</si>
  <si>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</si>
  <si>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</si>
  <si>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</si>
  <si>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</si>
  <si>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</si>
  <si>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</si>
  <si>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</si>
  <si>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</si>
  <si>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</si>
  <si>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</si>
  <si>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</si>
  <si>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</si>
  <si>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</si>
  <si>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</si>
  <si>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</si>
  <si>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</si>
  <si>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</si>
  <si>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</si>
  <si>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</si>
  <si>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</si>
  <si>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</si>
  <si>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</si>
  <si>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</si>
  <si>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</si>
  <si>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</si>
  <si>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</si>
  <si>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</si>
  <si>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</si>
  <si>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</si>
  <si>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</si>
  <si>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</si>
  <si>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</si>
  <si>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</si>
  <si>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</si>
  <si>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</si>
  <si>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</si>
  <si>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</si>
  <si>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</si>
  <si>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</si>
  <si>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</si>
  <si>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</si>
  <si>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</si>
  <si>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</si>
  <si>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</si>
  <si>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</si>
  <si>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</si>
  <si>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</si>
  <si>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</si>
  <si>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</si>
  <si>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</si>
  <si>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</si>
  <si>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</si>
  <si>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</si>
  <si>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</si>
  <si>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</si>
  <si>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</si>
  <si>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</si>
  <si>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</si>
  <si>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</si>
  <si>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</si>
  <si>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</si>
  <si>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</si>
  <si>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</si>
  <si>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</si>
  <si>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</si>
  <si>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</si>
  <si>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</si>
  <si>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</si>
  <si>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</si>
  <si>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</si>
  <si>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</si>
  <si>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</si>
  <si>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</si>
  <si>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</si>
  <si>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</si>
  <si>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</si>
  <si>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</si>
  <si>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</si>
  <si>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</si>
  <si>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</si>
  <si>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</si>
  <si>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</si>
  <si>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</si>
  <si>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</si>
  <si>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</si>
  <si>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</si>
  <si>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</si>
  <si>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</si>
  <si>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</si>
  <si>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</si>
  <si>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</si>
  <si>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</si>
  <si>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</si>
  <si>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</si>
  <si>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</si>
  <si>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</si>
  <si>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</si>
  <si>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</si>
  <si>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</si>
  <si>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</si>
  <si>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</si>
  <si>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</si>
  <si>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</si>
  <si>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</si>
  <si>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</si>
  <si>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</si>
  <si>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</si>
  <si>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</si>
  <si>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</si>
  <si>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</si>
  <si>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</si>
  <si>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</si>
  <si>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</si>
  <si>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</si>
  <si>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</si>
  <si>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</si>
  <si>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</si>
  <si>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</si>
  <si>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</si>
  <si>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</si>
  <si>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</si>
  <si>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</si>
  <si>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</si>
  <si>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</si>
  <si>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</si>
  <si>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</si>
  <si>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</si>
  <si>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</si>
  <si>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</si>
  <si>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</si>
  <si>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</si>
  <si>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</si>
  <si>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</si>
  <si>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</si>
  <si>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</si>
  <si>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</si>
  <si>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</si>
  <si>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</si>
  <si>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</si>
  <si>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</si>
  <si>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</si>
  <si>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</si>
  <si>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</si>
  <si>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</si>
  <si>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</si>
  <si>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</si>
  <si>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</si>
  <si>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</si>
  <si>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</si>
  <si>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</si>
  <si>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</si>
  <si>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</si>
  <si>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</si>
  <si>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</si>
  <si>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</si>
  <si>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</si>
  <si>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</si>
  <si>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</si>
  <si>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</si>
  <si>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</si>
  <si>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</si>
  <si>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</si>
  <si>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</si>
  <si>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</si>
  <si>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</si>
  <si>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</si>
  <si>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</si>
  <si>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</si>
  <si>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</si>
  <si>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</si>
  <si>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</si>
  <si>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</si>
  <si>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</si>
  <si>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</si>
  <si>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</si>
  <si>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</si>
  <si>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</si>
  <si>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</si>
  <si>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</si>
  <si>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</si>
  <si>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</si>
  <si>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</si>
  <si>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</si>
  <si>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</si>
  <si>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</si>
  <si>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</si>
  <si>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</si>
  <si>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</si>
  <si>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</si>
  <si>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</si>
  <si>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</si>
  <si>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</si>
  <si>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</si>
  <si>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</si>
  <si>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</si>
  <si>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</si>
  <si>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</si>
  <si>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</si>
  <si>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</si>
  <si>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</si>
  <si>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</si>
  <si>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</si>
  <si>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</si>
  <si>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</si>
  <si>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</si>
  <si>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</si>
  <si>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</si>
  <si>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</si>
  <si>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</si>
  <si>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</si>
  <si>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</si>
  <si>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</si>
  <si>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</si>
  <si>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</si>
  <si>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</si>
  <si>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</si>
  <si>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</si>
  <si>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</si>
  <si>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</si>
  <si>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</si>
  <si>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</si>
  <si>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</si>
  <si>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</si>
  <si>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</si>
  <si>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</si>
  <si>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</si>
  <si>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</si>
  <si>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</si>
  <si>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</si>
  <si>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</si>
  <si>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</si>
  <si>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</si>
  <si>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</si>
  <si>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</si>
  <si>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</si>
  <si>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</si>
  <si>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</si>
  <si>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</si>
  <si>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</si>
  <si>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</si>
  <si>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</si>
  <si>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</si>
  <si>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</si>
  <si>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</si>
  <si>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</si>
  <si>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</si>
  <si>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</si>
  <si>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</si>
  <si>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</si>
  <si>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</si>
  <si>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</si>
  <si>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</si>
  <si>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</si>
  <si>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</si>
  <si>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</si>
  <si>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</si>
  <si>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</si>
  <si>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</si>
  <si>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</si>
  <si>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</si>
  <si>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</si>
  <si>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</si>
  <si>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</si>
  <si>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</si>
  <si>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</si>
  <si>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</si>
  <si>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</si>
  <si>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</si>
  <si>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</si>
  <si>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</si>
  <si>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</si>
  <si>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</si>
  <si>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</si>
  <si>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</si>
  <si>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</si>
  <si>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</si>
  <si>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</si>
  <si>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</si>
  <si>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</si>
  <si>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</si>
  <si>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</si>
  <si>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</si>
  <si>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</si>
  <si>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</si>
  <si>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</si>
  <si>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</si>
  <si>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</si>
  <si>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</si>
  <si>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</si>
  <si>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</si>
  <si>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</si>
  <si>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</si>
  <si>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</si>
  <si>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</si>
  <si>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</si>
  <si>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</si>
  <si>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</si>
  <si>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</si>
  <si>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</si>
  <si>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</si>
  <si>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</si>
  <si>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</si>
  <si>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</si>
  <si>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</si>
  <si>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</si>
  <si>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</si>
  <si>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</si>
  <si>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</si>
  <si>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</si>
  <si>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</si>
  <si>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</si>
  <si>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</si>
  <si>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</si>
  <si>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</si>
  <si>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</si>
  <si>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</si>
  <si>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</si>
  <si>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</si>
  <si>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</si>
  <si>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</si>
  <si>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</si>
  <si>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</si>
  <si>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</si>
  <si>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</si>
  <si>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</si>
  <si>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</si>
  <si>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</si>
  <si>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</si>
  <si>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</si>
  <si>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</si>
  <si>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</si>
  <si>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</si>
  <si>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</si>
  <si>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</si>
  <si>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</si>
  <si>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</si>
  <si>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</si>
  <si>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</si>
  <si>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</si>
  <si>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</si>
  <si>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</si>
  <si>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</si>
  <si>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</si>
  <si>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</si>
  <si>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</si>
  <si>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</si>
  <si>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</si>
  <si>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</si>
  <si>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</si>
  <si>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</si>
  <si>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</si>
  <si>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</si>
  <si>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</si>
  <si>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</si>
  <si>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</si>
  <si>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</si>
  <si>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</si>
  <si>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</si>
  <si>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</si>
  <si>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</si>
  <si>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</si>
  <si>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</si>
  <si>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</si>
  <si>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</si>
  <si>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</si>
  <si>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</si>
  <si>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</si>
  <si>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</si>
  <si>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</si>
  <si>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</si>
  <si>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</si>
  <si>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</si>
  <si>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</si>
  <si>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</si>
  <si>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</si>
  <si>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</si>
  <si>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</si>
  <si>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</si>
  <si>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</si>
  <si>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</si>
  <si>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</si>
  <si>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</si>
  <si>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</si>
  <si>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</si>
  <si>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</si>
  <si>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</si>
  <si>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</si>
  <si>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</si>
  <si>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</si>
  <si>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</si>
  <si>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</si>
  <si>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</si>
  <si>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</si>
  <si>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</si>
  <si>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</si>
  <si>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</si>
  <si>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</si>
  <si>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</si>
  <si>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</si>
  <si>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</si>
  <si>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</si>
  <si>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</si>
  <si>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</si>
  <si>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</si>
  <si>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</si>
  <si>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</si>
  <si>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</si>
  <si>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</si>
  <si>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</si>
  <si>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</si>
  <si>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</si>
  <si>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</si>
  <si>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</si>
  <si>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</si>
  <si>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</si>
  <si>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</si>
  <si>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</si>
  <si>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</si>
  <si>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</si>
  <si>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</si>
  <si>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</si>
  <si>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</si>
  <si>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</si>
  <si>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</si>
  <si>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</si>
  <si>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</si>
  <si>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</si>
  <si>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</si>
  <si>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</si>
  <si>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</si>
  <si>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</si>
  <si>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</si>
  <si>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</si>
  <si>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</si>
  <si>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</si>
  <si>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</si>
  <si>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</si>
  <si>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</si>
  <si>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</si>
  <si>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</si>
  <si>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</si>
  <si>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</si>
  <si>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</si>
  <si>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</si>
  <si>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</si>
  <si>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</si>
  <si>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</si>
  <si>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</si>
  <si>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</si>
  <si>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</si>
  <si>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</si>
  <si>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</si>
  <si>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</si>
  <si>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</si>
  <si>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</si>
  <si>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</si>
  <si>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</si>
  <si>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</si>
  <si>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</si>
  <si>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</si>
  <si>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</si>
  <si>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</si>
  <si>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</si>
  <si>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</si>
  <si>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</si>
  <si>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</si>
  <si>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</si>
  <si>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</si>
  <si>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</si>
  <si>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</si>
  <si>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</si>
  <si>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</si>
  <si>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</si>
  <si>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</si>
  <si>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</si>
  <si>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</si>
  <si>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</si>
  <si>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</si>
  <si>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</si>
  <si>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</si>
  <si>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</si>
  <si>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</si>
  <si>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</si>
  <si>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</si>
  <si>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</si>
  <si>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</si>
  <si>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</si>
  <si>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</si>
  <si>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</si>
  <si>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</si>
  <si>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</si>
  <si>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</si>
  <si>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</si>
  <si>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</si>
  <si>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</si>
  <si>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</si>
  <si>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</si>
  <si>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</si>
  <si>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</si>
  <si>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</si>
  <si>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</si>
  <si>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</si>
  <si>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</si>
  <si>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</si>
  <si>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</si>
  <si>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</si>
  <si>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</si>
  <si>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</si>
  <si>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</si>
  <si>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</si>
  <si>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</si>
  <si>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</si>
  <si>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</si>
  <si>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</si>
  <si>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</si>
  <si>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</si>
  <si>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</si>
  <si>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</si>
  <si>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</si>
  <si>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</si>
  <si>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</si>
  <si>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</si>
  <si>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</si>
  <si>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</si>
  <si>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</si>
  <si>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</si>
  <si>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</si>
  <si>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</si>
  <si>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</si>
  <si>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</si>
  <si>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</si>
  <si>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</si>
  <si>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</si>
  <si>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</si>
  <si>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</si>
  <si>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</si>
  <si>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</si>
  <si>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</si>
  <si>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</si>
  <si>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</si>
  <si>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</si>
  <si>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</si>
  <si>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</si>
  <si>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</si>
  <si>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</si>
  <si>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</si>
  <si>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</si>
  <si>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</si>
  <si>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</si>
  <si>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</si>
  <si>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</si>
  <si>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</si>
  <si>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</si>
  <si>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</si>
  <si>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</si>
  <si>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</si>
  <si>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</si>
  <si>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</si>
  <si>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</si>
  <si>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</si>
  <si>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</si>
  <si>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</si>
  <si>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</si>
  <si>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</si>
  <si>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</si>
  <si>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</si>
  <si>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</si>
  <si>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</si>
  <si>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</si>
  <si>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</si>
  <si>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</si>
  <si>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</si>
  <si>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</si>
  <si>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</si>
  <si>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</si>
  <si>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</si>
  <si>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</si>
  <si>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</si>
  <si>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</si>
  <si>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</si>
  <si>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</si>
  <si>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</si>
  <si>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</si>
  <si>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</si>
  <si>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</si>
  <si>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</si>
  <si>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</si>
  <si>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</si>
  <si>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</si>
  <si>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</si>
  <si>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</si>
  <si>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</si>
  <si>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</si>
  <si>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</si>
  <si>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</si>
  <si>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</si>
  <si>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</si>
  <si>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</si>
  <si>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</si>
  <si>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</si>
  <si>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</si>
  <si>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</si>
  <si>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</si>
  <si>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</si>
  <si>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</si>
  <si>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</si>
  <si>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</si>
  <si>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</si>
  <si>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</si>
  <si>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</si>
  <si>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</si>
  <si>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</si>
  <si>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</si>
  <si>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</si>
  <si>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</si>
  <si>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</si>
  <si>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</si>
  <si>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</si>
  <si>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</si>
  <si>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</si>
  <si>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</si>
  <si>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</si>
  <si>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</si>
  <si>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</si>
  <si>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</si>
  <si>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</si>
  <si>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</si>
  <si>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</si>
  <si>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</si>
  <si>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</si>
  <si>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</si>
  <si>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</si>
  <si>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</si>
  <si>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</si>
  <si>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</si>
  <si>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</si>
  <si>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</si>
  <si>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</si>
  <si>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</si>
  <si>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</si>
  <si>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</si>
  <si>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</si>
  <si>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</si>
  <si>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</si>
  <si>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</si>
  <si>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</si>
  <si>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</si>
  <si>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</si>
  <si>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</si>
  <si>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</si>
  <si>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</si>
  <si>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</si>
  <si>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</si>
  <si>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</si>
  <si>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</si>
  <si>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</si>
  <si>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</si>
  <si>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</si>
  <si>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</si>
  <si>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</si>
  <si>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</si>
  <si>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</si>
  <si>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</si>
  <si>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</si>
  <si>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</si>
  <si>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</si>
  <si>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</si>
  <si>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</si>
  <si>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</si>
  <si>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</si>
  <si>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</si>
  <si>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</si>
  <si>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</si>
  <si>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</si>
  <si>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</si>
  <si>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</si>
  <si>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</si>
  <si>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</si>
  <si>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</si>
  <si>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</si>
  <si>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</si>
  <si>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</si>
  <si>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</si>
  <si>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</si>
  <si>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</si>
  <si>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</si>
  <si>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</si>
  <si>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</si>
  <si>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</si>
  <si>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</si>
  <si>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</si>
  <si>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</si>
  <si>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</si>
  <si>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</si>
  <si>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</si>
  <si>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</si>
  <si>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</si>
  <si>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</si>
  <si>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</si>
  <si>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</si>
  <si>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</si>
  <si>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</si>
  <si>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</si>
  <si>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</si>
  <si>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</si>
  <si>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</si>
  <si>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</si>
  <si>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</si>
  <si>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</si>
  <si>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</si>
  <si>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</si>
  <si>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</si>
  <si>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</si>
  <si>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</si>
  <si>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</si>
  <si>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</si>
  <si>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</si>
  <si>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</si>
  <si>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</si>
  <si>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</si>
  <si>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</si>
  <si>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</si>
  <si>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</si>
  <si>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</si>
  <si>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</si>
  <si>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</si>
  <si>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</si>
  <si>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</si>
  <si>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</si>
  <si>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</si>
  <si>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</si>
  <si>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</si>
  <si>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</si>
  <si>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</si>
  <si>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</si>
  <si>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</si>
  <si>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</si>
  <si>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</si>
  <si>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</si>
  <si>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</si>
  <si>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</si>
  <si>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</si>
  <si>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</si>
  <si>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</si>
  <si>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</si>
  <si>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</si>
  <si>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</si>
  <si>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</si>
  <si>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</si>
  <si>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</si>
  <si>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</si>
  <si>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</si>
  <si>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</si>
  <si>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</si>
  <si>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</si>
  <si>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</si>
  <si>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</si>
  <si>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</si>
  <si>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</si>
  <si>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</si>
  <si>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</si>
  <si>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</si>
  <si>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</si>
  <si>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</si>
  <si>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</si>
  <si>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</si>
  <si>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</si>
  <si>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</si>
  <si>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</si>
  <si>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</si>
  <si>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</si>
  <si>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</si>
  <si>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</si>
  <si>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</si>
  <si>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</si>
  <si>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</si>
  <si>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</si>
  <si>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</si>
  <si>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</si>
  <si>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</si>
  <si>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</si>
  <si>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</si>
  <si>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</si>
  <si>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</si>
  <si>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</si>
  <si>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</si>
  <si>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</si>
  <si>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</si>
  <si>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</si>
  <si>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</si>
  <si>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</si>
  <si>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</si>
  <si>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</si>
  <si>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</si>
  <si>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</si>
  <si>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</si>
  <si>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</si>
  <si>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</si>
  <si>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</si>
  <si>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</si>
  <si>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</si>
  <si>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</si>
  <si>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</si>
  <si>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</si>
  <si>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</si>
  <si>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</si>
  <si>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</si>
  <si>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</si>
  <si>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</si>
  <si>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</si>
  <si>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</si>
  <si>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</si>
  <si>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</si>
  <si>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</si>
  <si>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</si>
  <si>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</si>
  <si>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</si>
  <si>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</si>
  <si>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</si>
  <si>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</si>
  <si>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</si>
  <si>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</si>
  <si>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</si>
  <si>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</si>
  <si>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</si>
  <si>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</si>
  <si>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</si>
  <si>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</si>
  <si>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</si>
  <si>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</si>
  <si>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</si>
  <si>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</si>
  <si>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</si>
  <si>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</si>
  <si>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</si>
  <si>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</si>
  <si>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</si>
  <si>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</si>
  <si>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</si>
  <si>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</si>
  <si>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</si>
  <si>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</si>
  <si>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</si>
  <si>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</si>
  <si>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</si>
  <si>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</si>
  <si>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</si>
  <si>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</si>
  <si>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</si>
  <si>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</si>
  <si>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</si>
  <si>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</si>
  <si>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</si>
  <si>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</si>
  <si>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</si>
  <si>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</si>
  <si>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</si>
  <si>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</si>
  <si>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</si>
  <si>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</si>
  <si>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</si>
  <si>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</si>
  <si>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</si>
  <si>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</si>
  <si>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</si>
  <si>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</si>
  <si>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</si>
  <si>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</si>
  <si>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</si>
  <si>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</si>
  <si>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</si>
  <si>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</si>
  <si>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</si>
  <si>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</si>
  <si>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</si>
  <si>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</si>
  <si>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</si>
  <si>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</si>
  <si>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</si>
  <si>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</si>
  <si>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</si>
  <si>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</si>
  <si>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</si>
  <si>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</si>
  <si>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</si>
  <si>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</si>
  <si>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</si>
  <si>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</si>
  <si>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</si>
  <si>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</si>
  <si>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</si>
  <si>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</si>
  <si>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</si>
  <si>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</si>
  <si>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</si>
  <si>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</si>
  <si>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</si>
  <si>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</si>
  <si>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</si>
  <si>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</si>
  <si>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</si>
  <si>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</si>
  <si>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</si>
  <si>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</si>
  <si>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</si>
  <si>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</si>
  <si>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</si>
  <si>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</si>
  <si>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</si>
  <si>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</si>
  <si>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</si>
  <si>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</si>
  <si>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</si>
  <si>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</si>
  <si>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</si>
  <si>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</si>
  <si>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</si>
  <si>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</si>
  <si>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</si>
  <si>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</si>
  <si>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</si>
  <si>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</si>
  <si>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</si>
  <si>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</si>
  <si>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</si>
  <si>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</si>
  <si>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</si>
  <si>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</si>
  <si>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</si>
  <si>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</si>
  <si>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</si>
  <si>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</si>
  <si>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</si>
  <si>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</si>
  <si>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</si>
  <si>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</si>
  <si>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</si>
  <si>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</si>
  <si>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</si>
  <si>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</si>
  <si>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</si>
  <si>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</si>
  <si>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</si>
  <si>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</si>
  <si>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</si>
  <si>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</si>
  <si>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</si>
  <si>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</si>
  <si>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</si>
  <si>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</si>
  <si>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</si>
  <si>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</si>
  <si>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</si>
  <si>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</si>
  <si>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</si>
  <si>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</si>
  <si>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</si>
  <si>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</si>
  <si>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</si>
  <si>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</si>
  <si>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</si>
  <si>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</si>
  <si>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</si>
  <si>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</si>
  <si>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</si>
  <si>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</si>
  <si>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</si>
  <si>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</si>
  <si>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</si>
  <si>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</si>
  <si>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</si>
  <si>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</si>
  <si>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</si>
  <si>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</si>
  <si>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</si>
  <si>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</si>
  <si>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</si>
  <si>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</si>
  <si>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</si>
  <si>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</si>
  <si>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</si>
  <si>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</si>
  <si>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</si>
  <si>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</si>
  <si>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</si>
  <si>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</si>
  <si>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</si>
  <si>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</si>
  <si>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</si>
  <si>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</si>
  <si>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</si>
  <si>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</si>
  <si>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</si>
  <si>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</si>
  <si>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</si>
  <si>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</si>
  <si>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</si>
  <si>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</si>
  <si>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</si>
  <si>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</si>
  <si>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</si>
  <si>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</si>
  <si>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</si>
  <si>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</si>
  <si>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</si>
  <si>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</si>
  <si>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</si>
  <si>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</si>
  <si>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</si>
  <si>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</si>
  <si>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</si>
  <si>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</si>
  <si>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</si>
  <si>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</si>
  <si>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</si>
  <si>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</si>
  <si>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</si>
  <si>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</si>
  <si>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</si>
  <si>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</si>
  <si>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</si>
  <si>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</si>
  <si>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</si>
  <si>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</si>
  <si>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</si>
  <si>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</si>
  <si>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</si>
  <si>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</si>
  <si>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</si>
  <si>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</si>
  <si>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</si>
  <si>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</si>
  <si>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</si>
  <si>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</si>
  <si>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</si>
  <si>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</si>
  <si>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</si>
  <si>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</si>
  <si>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</si>
  <si>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</si>
  <si>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</si>
  <si>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</si>
  <si>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</si>
  <si>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</si>
  <si>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</si>
  <si>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</si>
  <si>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</si>
  <si>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</si>
  <si>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</si>
  <si>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</si>
  <si>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</si>
  <si>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</si>
  <si>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</si>
  <si>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</si>
  <si>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</si>
  <si>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</si>
  <si>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</si>
  <si>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</si>
  <si>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</si>
  <si>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</si>
  <si>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</si>
  <si>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</si>
  <si>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</si>
  <si>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</si>
  <si>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</si>
  <si>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</si>
  <si>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</si>
  <si>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</si>
  <si>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</si>
  <si>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</si>
  <si>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</si>
  <si>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</si>
  <si>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</si>
  <si>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</si>
  <si>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</si>
  <si>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</si>
  <si>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</si>
  <si>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</si>
  <si>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</si>
  <si>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</si>
  <si>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</si>
  <si>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</si>
  <si>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</si>
  <si>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</si>
  <si>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</si>
  <si>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</si>
  <si>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</si>
  <si>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</si>
  <si>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</si>
  <si>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</si>
  <si>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</si>
  <si>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</si>
  <si>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</si>
  <si>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</si>
  <si>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</si>
  <si>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</si>
  <si>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</si>
  <si>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</si>
  <si>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</si>
  <si>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</si>
  <si>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</si>
  <si>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</si>
  <si>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</si>
  <si>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</si>
  <si>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</si>
  <si>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</si>
  <si>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</si>
  <si>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</si>
  <si>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</si>
  <si>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</si>
  <si>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</si>
  <si>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</si>
  <si>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</si>
  <si>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</si>
  <si>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</si>
  <si>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</si>
  <si>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</si>
  <si>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</si>
  <si>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</si>
  <si>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</si>
  <si>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</si>
  <si>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</si>
  <si>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</si>
  <si>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</si>
  <si>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</si>
  <si>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</si>
  <si>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</si>
  <si>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</si>
  <si>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</si>
  <si>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</si>
  <si>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</si>
  <si>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</si>
  <si>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</si>
  <si>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</si>
  <si>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</si>
  <si>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</si>
  <si>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</si>
  <si>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</si>
  <si>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</si>
  <si>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</si>
  <si>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</si>
  <si>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</si>
  <si>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</si>
  <si>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</si>
  <si>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</si>
  <si>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</si>
  <si>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</si>
  <si>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</si>
  <si>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</si>
  <si>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</si>
  <si>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</si>
  <si>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</si>
  <si>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</si>
  <si>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</si>
  <si>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</si>
  <si>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</si>
  <si>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</si>
  <si>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</si>
  <si>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</si>
  <si>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</si>
  <si>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</si>
  <si>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</si>
  <si>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</si>
  <si>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</si>
  <si>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</si>
  <si>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</si>
  <si>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</si>
  <si>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</si>
  <si>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</si>
  <si>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</si>
  <si>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</si>
  <si>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</si>
  <si>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</si>
  <si>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</si>
  <si>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</si>
  <si>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</si>
  <si>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</si>
  <si>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</si>
  <si>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</si>
  <si>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</si>
  <si>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</si>
  <si>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</si>
  <si>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</si>
  <si>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</si>
  <si>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</si>
  <si>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</si>
  <si>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</si>
  <si>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</si>
  <si>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</si>
  <si>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</si>
  <si>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</si>
  <si>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</si>
  <si>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</si>
  <si>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</si>
  <si>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</si>
  <si>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</si>
  <si>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</si>
  <si>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</si>
  <si>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</si>
  <si>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</si>
  <si>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</si>
  <si>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</si>
  <si>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</si>
  <si>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</si>
  <si>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</si>
  <si>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</si>
  <si>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</si>
  <si>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</si>
  <si>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</si>
  <si>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</si>
  <si>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</si>
  <si>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</si>
  <si>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</si>
  <si>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</si>
  <si>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</si>
  <si>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</si>
  <si>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</si>
  <si>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</si>
  <si>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</si>
  <si>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</si>
  <si>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</si>
  <si>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</si>
  <si>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</si>
  <si>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</si>
  <si>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</si>
  <si>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</si>
  <si>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</si>
  <si>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</si>
  <si>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</si>
  <si>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</si>
  <si>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</si>
  <si>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</si>
  <si>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</si>
  <si>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</si>
  <si>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</si>
  <si>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</si>
  <si>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</si>
  <si>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</si>
  <si>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</si>
  <si>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</si>
  <si>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</si>
  <si>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</si>
  <si>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</si>
  <si>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</si>
  <si>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</si>
  <si>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</si>
  <si>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</si>
  <si>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</si>
  <si>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</si>
  <si>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</si>
  <si>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</si>
  <si>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</si>
  <si>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</si>
  <si>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</si>
  <si>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</si>
  <si>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</si>
  <si>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</si>
  <si>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</si>
  <si>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</si>
  <si>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</si>
  <si>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</si>
  <si>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</si>
  <si>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</si>
  <si>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</si>
  <si>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</si>
  <si>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</si>
  <si>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</si>
  <si>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</si>
  <si>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</si>
  <si>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</si>
  <si>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</si>
  <si>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</si>
  <si>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</si>
  <si>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</si>
  <si>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</si>
  <si>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</si>
  <si>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</si>
  <si>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</si>
  <si>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</si>
  <si>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</si>
  <si>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</si>
  <si>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</si>
  <si>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</si>
  <si>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</si>
  <si>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</si>
  <si>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</si>
  <si>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</si>
  <si>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</si>
  <si>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</si>
  <si>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</si>
  <si>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</si>
  <si>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</si>
  <si>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</si>
  <si>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</si>
  <si>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</si>
  <si>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</si>
  <si>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</si>
  <si>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</si>
  <si>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</si>
  <si>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</si>
  <si>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</si>
  <si>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</si>
  <si>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</si>
  <si>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</si>
  <si>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</si>
  <si>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</si>
  <si>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</si>
  <si>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</si>
  <si>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</si>
  <si>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</si>
  <si>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</si>
  <si>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</si>
  <si>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</si>
  <si>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</si>
  <si>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</si>
  <si>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</si>
  <si>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</si>
  <si>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</si>
  <si>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</si>
  <si>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</si>
  <si>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</si>
  <si>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</si>
  <si>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</si>
  <si>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</si>
  <si>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</si>
  <si>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</si>
  <si>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</si>
  <si>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</si>
  <si>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</si>
  <si>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</si>
  <si>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</si>
  <si>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</si>
  <si>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</si>
  <si>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</si>
  <si>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</si>
  <si>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</si>
  <si>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</si>
  <si>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</si>
  <si>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</si>
  <si>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</si>
  <si>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</si>
  <si>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</si>
  <si>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</si>
  <si>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</si>
  <si>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</si>
  <si>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</si>
  <si>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</si>
  <si>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</si>
  <si>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</si>
  <si>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</si>
  <si>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</si>
  <si>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</si>
  <si>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</si>
  <si>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</si>
  <si>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</si>
  <si>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</si>
  <si>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</si>
  <si>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</si>
  <si>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</si>
  <si>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</si>
  <si>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</si>
  <si>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</si>
  <si>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</si>
  <si>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</si>
  <si>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</si>
  <si>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</si>
  <si>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</si>
  <si>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</si>
  <si>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</si>
  <si>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</si>
  <si>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</si>
  <si>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</si>
  <si>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</si>
  <si>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</si>
  <si>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</si>
  <si>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</si>
  <si>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</si>
  <si>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</si>
  <si>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</si>
  <si>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</si>
  <si>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</si>
  <si>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</si>
  <si>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</si>
  <si>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</si>
  <si>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</si>
  <si>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</si>
  <si>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</si>
  <si>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</si>
  <si>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</si>
  <si>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</si>
  <si>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</si>
  <si>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</si>
  <si>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</si>
  <si>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</si>
  <si>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</si>
  <si>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</si>
  <si>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</si>
  <si>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</si>
  <si>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</si>
  <si>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</si>
  <si>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</si>
  <si>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</si>
  <si>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</si>
  <si>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</si>
  <si>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</si>
  <si>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</si>
  <si>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</si>
  <si>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</si>
  <si>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</si>
  <si>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</si>
  <si>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</si>
  <si>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</si>
  <si>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</si>
  <si>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</si>
  <si>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</si>
  <si>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</si>
  <si>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</si>
  <si>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</si>
  <si>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</si>
  <si>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</si>
  <si>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</si>
  <si>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</si>
  <si>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</si>
  <si>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</si>
  <si>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</si>
  <si>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</si>
  <si>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</si>
  <si>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</si>
  <si>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</si>
  <si>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</si>
  <si>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</si>
  <si>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</si>
  <si>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</si>
  <si>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</si>
  <si>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</si>
  <si>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</si>
  <si>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</si>
  <si>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</si>
  <si>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</si>
  <si>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</si>
  <si>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</si>
  <si>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</si>
  <si>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</si>
  <si>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</si>
  <si>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</si>
  <si>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</si>
  <si>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</si>
  <si>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</si>
  <si>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</si>
  <si>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</si>
  <si>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</si>
  <si>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</si>
  <si>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</si>
  <si>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</si>
  <si>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</si>
  <si>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</si>
  <si>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</si>
  <si>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</si>
  <si>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</si>
  <si>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</si>
  <si>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</si>
  <si>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</si>
  <si>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</si>
  <si>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</si>
  <si>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</si>
  <si>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</si>
  <si>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</si>
  <si>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</si>
  <si>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</si>
  <si>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</si>
  <si>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</si>
  <si>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</si>
  <si>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</si>
  <si>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</si>
  <si>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</si>
  <si>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</si>
  <si>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</si>
  <si>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</si>
  <si>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</si>
  <si>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</si>
  <si>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</si>
  <si>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</si>
  <si>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</si>
  <si>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</si>
  <si>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</si>
  <si>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</si>
  <si>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</si>
  <si>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</si>
  <si>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</si>
  <si>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</si>
  <si>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</si>
  <si>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</si>
  <si>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</si>
  <si>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</si>
  <si>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</si>
  <si>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</si>
  <si>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</si>
  <si>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</si>
  <si>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</si>
  <si>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</si>
  <si>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</si>
  <si>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</si>
  <si>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</si>
  <si>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</si>
  <si>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</si>
  <si>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</si>
  <si>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</si>
  <si>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</si>
  <si>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</si>
  <si>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</si>
  <si>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</si>
  <si>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</si>
  <si>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</si>
  <si>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</si>
  <si>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</si>
  <si>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</si>
  <si>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</si>
  <si>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</si>
  <si>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</si>
  <si>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</si>
  <si>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</si>
  <si>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</si>
  <si>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</si>
  <si>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</si>
  <si>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</si>
  <si>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</si>
  <si>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</si>
  <si>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</si>
  <si>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</si>
  <si>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</si>
  <si>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</si>
  <si>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</si>
  <si>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</si>
  <si>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</si>
  <si>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</si>
  <si>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</si>
  <si>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</si>
  <si>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</si>
  <si>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</si>
  <si>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</si>
  <si>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</si>
  <si>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</si>
  <si>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</si>
  <si>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</si>
  <si>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</si>
  <si>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</si>
  <si>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</si>
  <si>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</si>
  <si>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</si>
  <si>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</si>
  <si>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</si>
  <si>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</si>
  <si>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</si>
  <si>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</si>
  <si>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</si>
  <si>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</si>
  <si>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</si>
  <si>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</si>
  <si>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</si>
  <si>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</si>
  <si>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</si>
  <si>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</si>
  <si>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</si>
  <si>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</si>
  <si>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</si>
  <si>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</si>
  <si>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</si>
  <si>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</si>
  <si>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</si>
  <si>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</si>
  <si>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</si>
  <si>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</si>
  <si>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</si>
  <si>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</si>
  <si>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</si>
  <si>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</si>
  <si>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</si>
  <si>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</si>
  <si>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</si>
  <si>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</si>
  <si>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</si>
  <si>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</si>
  <si>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</si>
  <si>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</si>
  <si>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</si>
  <si>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</si>
  <si>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</si>
  <si>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</si>
  <si>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</si>
  <si>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</si>
  <si>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</si>
  <si>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</si>
  <si>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</si>
  <si>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</si>
  <si>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</si>
  <si>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</si>
  <si>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</si>
  <si>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</si>
  <si>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</si>
  <si>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</si>
  <si>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</si>
  <si>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</si>
  <si>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</si>
  <si>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</si>
  <si>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</si>
  <si>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</si>
  <si>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</si>
  <si>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</si>
  <si>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</si>
  <si>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</si>
  <si>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</si>
  <si>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</si>
  <si>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</si>
  <si>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</si>
  <si>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</si>
  <si>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</si>
  <si>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</si>
  <si>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</si>
  <si>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</si>
  <si>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</si>
  <si>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</si>
  <si>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</si>
  <si>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</si>
  <si>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</si>
  <si>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</si>
  <si>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</si>
  <si>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</si>
  <si>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</si>
  <si>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</si>
  <si>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</si>
  <si>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</si>
  <si>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</si>
  <si>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</si>
  <si>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</si>
  <si>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</si>
  <si>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</si>
  <si>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</si>
  <si>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</si>
  <si>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</si>
  <si>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</si>
  <si>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</si>
  <si>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</si>
  <si>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</si>
  <si>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</si>
  <si>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</si>
  <si>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</si>
  <si>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</si>
  <si>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</si>
  <si>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</si>
  <si>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</si>
  <si>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</si>
  <si>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</si>
  <si>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</si>
  <si>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</si>
  <si>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</si>
  <si>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</si>
  <si>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</si>
  <si>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</si>
  <si>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</si>
  <si>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</si>
  <si>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</si>
  <si>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</si>
  <si>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</si>
  <si>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</si>
  <si>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</si>
  <si>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</si>
  <si>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</si>
  <si>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</si>
  <si>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</si>
  <si>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</si>
  <si>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</si>
  <si>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</si>
  <si>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</si>
  <si>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</si>
  <si>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</si>
  <si>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</si>
  <si>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</si>
  <si>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</si>
  <si>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</si>
  <si>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</si>
  <si>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</si>
  <si>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</si>
  <si>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</si>
  <si>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</si>
  <si>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</si>
  <si>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</si>
  <si>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</si>
  <si>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</si>
  <si>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</si>
  <si>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</si>
  <si>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</si>
  <si>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</si>
  <si>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</si>
  <si>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</si>
  <si>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</si>
  <si>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</si>
  <si>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</si>
  <si>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</si>
  <si>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</si>
  <si>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</si>
  <si>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</si>
  <si>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</si>
  <si>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</si>
  <si>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</si>
  <si>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</si>
  <si>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</si>
  <si>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</si>
  <si>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</si>
  <si>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</si>
  <si>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</si>
  <si>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</si>
  <si>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</si>
  <si>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</si>
  <si>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</si>
  <si>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</si>
  <si>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</si>
  <si>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</si>
  <si>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</si>
  <si>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</si>
  <si>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</si>
  <si>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</si>
  <si>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</si>
  <si>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</si>
  <si>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</si>
  <si>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</si>
  <si>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</si>
  <si>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</si>
  <si>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</si>
  <si>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</si>
  <si>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</si>
  <si>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</si>
  <si>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</si>
  <si>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</si>
  <si>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</si>
  <si>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</si>
  <si>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</si>
  <si>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</si>
  <si>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</si>
  <si>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</si>
  <si>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</si>
  <si>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</si>
  <si>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</si>
  <si>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</si>
  <si>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</si>
  <si>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</si>
  <si>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</si>
  <si>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</si>
  <si>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</si>
  <si>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</si>
  <si>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</si>
  <si>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</si>
  <si>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</si>
  <si>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</si>
  <si>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</si>
  <si>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</si>
  <si>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</si>
  <si>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</si>
  <si>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</si>
  <si>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</si>
  <si>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</si>
  <si>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</si>
  <si>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</si>
  <si>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</si>
  <si>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</si>
  <si>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</si>
  <si>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</si>
  <si>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</si>
  <si>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</si>
  <si>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</si>
  <si>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</si>
  <si>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</si>
  <si>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</si>
  <si>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</si>
  <si>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</si>
  <si>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</si>
  <si>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</si>
  <si>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</si>
  <si>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</si>
  <si>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</si>
  <si>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</si>
  <si>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</si>
  <si>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</si>
  <si>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</si>
  <si>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</si>
  <si>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</si>
  <si>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</si>
  <si>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</si>
  <si>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</si>
  <si>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</si>
  <si>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</si>
  <si>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</si>
  <si>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</si>
  <si>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</si>
  <si>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</si>
  <si>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</si>
  <si>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</si>
  <si>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</si>
  <si>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</si>
  <si>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</si>
  <si>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</si>
  <si>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</si>
  <si>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</si>
  <si>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</si>
  <si>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</si>
  <si>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</si>
  <si>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</si>
  <si>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</si>
  <si>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</si>
  <si>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</si>
  <si>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</si>
  <si>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</si>
  <si>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</si>
  <si>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</si>
  <si>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</si>
  <si>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</si>
  <si>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</si>
  <si>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</si>
  <si>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</si>
  <si>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</si>
  <si>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</si>
  <si>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</si>
  <si>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</si>
  <si>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</si>
  <si>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</si>
  <si>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</si>
  <si>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</si>
  <si>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</si>
  <si>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</si>
  <si>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</si>
  <si>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</si>
  <si>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</si>
  <si>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</si>
  <si>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</si>
  <si>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</si>
  <si>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</si>
  <si>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</si>
  <si>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</si>
  <si>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</si>
  <si>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</si>
  <si>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</si>
  <si>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</si>
  <si>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</si>
  <si>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</si>
  <si>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</si>
  <si>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</si>
  <si>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</si>
  <si>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</si>
  <si>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</si>
  <si>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</si>
  <si>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</si>
  <si>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</si>
  <si>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</si>
  <si>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</si>
  <si>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</si>
  <si>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</si>
  <si>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</si>
  <si>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</si>
  <si>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</si>
  <si>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</si>
  <si>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</si>
  <si>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</si>
  <si>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</si>
  <si>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</si>
  <si>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</si>
  <si>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</si>
  <si>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</si>
  <si>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</si>
  <si>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</si>
  <si>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</si>
  <si>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</si>
  <si>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</si>
  <si>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</si>
  <si>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</si>
  <si>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</si>
  <si>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</si>
  <si>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</si>
  <si>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</si>
  <si>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</si>
  <si>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</si>
  <si>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</si>
  <si>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</si>
  <si>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</si>
  <si>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</si>
  <si>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</si>
  <si>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</si>
  <si>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</si>
  <si>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</si>
  <si>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</si>
  <si>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</si>
  <si>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</si>
  <si>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</si>
  <si>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</si>
  <si>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</si>
  <si>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</si>
  <si>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</si>
  <si>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</si>
  <si>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</si>
  <si>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</si>
  <si>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</si>
  <si>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</si>
  <si>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</si>
  <si>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</si>
  <si>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</si>
  <si>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</si>
  <si>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</si>
  <si>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</si>
  <si>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</si>
  <si>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</si>
  <si>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</si>
  <si>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</si>
  <si>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</si>
  <si>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</si>
  <si>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</si>
  <si>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</si>
  <si>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</si>
  <si>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</si>
  <si>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</si>
  <si>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</si>
  <si>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</si>
  <si>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</si>
  <si>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</si>
  <si>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</si>
  <si>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</si>
  <si>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</si>
  <si>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</si>
  <si>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</si>
  <si>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</si>
  <si>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</si>
  <si>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</si>
  <si>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</si>
  <si>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</si>
  <si>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</si>
  <si>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</si>
  <si>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</si>
  <si>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</si>
  <si>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</si>
  <si>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</si>
  <si>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</si>
  <si>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</si>
  <si>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</si>
  <si>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</si>
  <si>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</si>
  <si>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</si>
  <si>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</si>
  <si>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</si>
  <si>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</si>
  <si>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</si>
  <si>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</si>
  <si>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</si>
  <si>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</si>
  <si>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</si>
  <si>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</si>
  <si>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</si>
  <si>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</si>
  <si>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</si>
  <si>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</si>
  <si>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</si>
  <si>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</si>
  <si>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</si>
  <si>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</si>
  <si>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</si>
  <si>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</si>
  <si>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</si>
  <si>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</si>
  <si>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</si>
  <si>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</si>
  <si>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</si>
  <si>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</si>
  <si>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</si>
  <si>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</si>
  <si>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</si>
  <si>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</si>
  <si>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</si>
  <si>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</si>
  <si>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</si>
  <si>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</si>
  <si>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</si>
  <si>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</si>
  <si>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</si>
  <si>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</si>
  <si>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</si>
  <si>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</si>
  <si>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</si>
  <si>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</si>
  <si>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</si>
  <si>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</si>
  <si>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</si>
  <si>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</si>
  <si>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</si>
  <si>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</si>
  <si>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</si>
  <si>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</si>
  <si>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</si>
  <si>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</si>
  <si>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</si>
  <si>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</si>
  <si>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</si>
  <si>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</si>
  <si>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</si>
  <si>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</si>
  <si>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</si>
  <si>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</si>
  <si>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</si>
  <si>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</si>
  <si>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</si>
  <si>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</si>
  <si>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</si>
  <si>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</si>
  <si>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</si>
  <si>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</si>
  <si>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</si>
  <si>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</si>
  <si>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</si>
  <si>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</si>
  <si>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</si>
  <si>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</si>
  <si>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</si>
  <si>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</si>
  <si>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</si>
  <si>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</si>
  <si>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</si>
  <si>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</si>
  <si>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</si>
  <si>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</si>
  <si>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</si>
  <si>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</si>
  <si>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</si>
  <si>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</si>
  <si>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</si>
  <si>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</si>
  <si>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</si>
  <si>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</si>
  <si>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</si>
  <si>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</si>
  <si>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</si>
  <si>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</si>
  <si>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</si>
  <si>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</si>
  <si>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</si>
  <si>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</si>
  <si>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</si>
  <si>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</si>
  <si>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</si>
  <si>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</si>
  <si>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</si>
  <si>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</si>
  <si>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</si>
  <si>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</si>
  <si>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</si>
  <si>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</si>
  <si>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</si>
  <si>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</si>
  <si>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</si>
  <si>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</si>
  <si>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</si>
  <si>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</si>
  <si>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</si>
  <si>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</si>
  <si>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</si>
  <si>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</si>
  <si>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</si>
  <si>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</si>
  <si>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</si>
  <si>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</si>
  <si>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</si>
  <si>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</si>
  <si>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</si>
  <si>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</si>
  <si>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</si>
  <si>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</si>
  <si>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</si>
  <si>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</si>
  <si>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</si>
  <si>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</si>
  <si>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</si>
  <si>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</si>
  <si>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</si>
  <si>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</si>
  <si>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</si>
  <si>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</si>
  <si>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</si>
  <si>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</si>
  <si>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</si>
  <si>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</si>
  <si>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</si>
  <si>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</si>
  <si>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</si>
  <si>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</si>
  <si>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</si>
  <si>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</si>
  <si>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</si>
  <si>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</si>
  <si>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</si>
  <si>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</si>
  <si>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</si>
  <si>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</si>
  <si>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</si>
  <si>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</si>
  <si>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</si>
  <si>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</si>
  <si>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</si>
  <si>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</si>
  <si>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</si>
  <si>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</si>
  <si>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</si>
  <si>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</si>
  <si>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</si>
  <si>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</si>
  <si>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</si>
  <si>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</si>
  <si>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</si>
  <si>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</si>
  <si>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</si>
  <si>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</si>
  <si>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</si>
  <si>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</si>
  <si>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</si>
  <si>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</si>
  <si>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</si>
  <si>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</si>
  <si>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</si>
  <si>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</si>
  <si>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</si>
  <si>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</si>
  <si>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</si>
  <si>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</si>
  <si>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</si>
  <si>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</si>
  <si>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</si>
  <si>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</si>
  <si>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</si>
  <si>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</si>
  <si>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</si>
  <si>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</si>
  <si>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</si>
  <si>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</si>
  <si>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</si>
  <si>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</si>
  <si>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</si>
  <si>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</si>
  <si>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</si>
  <si>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</si>
  <si>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</si>
  <si>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</si>
  <si>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</si>
  <si>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</si>
  <si>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</si>
  <si>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</si>
  <si>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</si>
  <si>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</si>
  <si>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</si>
  <si>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</si>
  <si>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</si>
  <si>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</si>
  <si>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</si>
  <si>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</si>
  <si>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</si>
  <si>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</si>
  <si>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</si>
  <si>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</si>
  <si>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</si>
  <si>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</si>
  <si>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</si>
  <si>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</si>
  <si>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</si>
  <si>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</si>
  <si>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</si>
  <si>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</si>
  <si>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</si>
  <si>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</si>
  <si>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</si>
  <si>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</si>
  <si>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</si>
  <si>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</si>
  <si>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</si>
  <si>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</si>
  <si>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</si>
  <si>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</si>
  <si>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</si>
  <si>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</si>
  <si>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</si>
  <si>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</si>
  <si>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</si>
  <si>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</si>
  <si>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</si>
  <si>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</si>
  <si>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</si>
  <si>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</si>
  <si>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</si>
  <si>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</si>
  <si>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</si>
  <si>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</si>
  <si>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</si>
  <si>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</si>
  <si>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</si>
  <si>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</si>
  <si>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</si>
  <si>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</si>
  <si>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</si>
  <si>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</si>
  <si>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</si>
  <si>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</si>
  <si>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</si>
  <si>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</si>
  <si>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</si>
  <si>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</si>
  <si>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</si>
  <si>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</si>
  <si>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</si>
  <si>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</si>
  <si>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</si>
  <si>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</si>
  <si>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</si>
  <si>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</si>
  <si>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</si>
  <si>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</si>
  <si>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</si>
  <si>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</si>
  <si>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</si>
  <si>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</si>
  <si>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</si>
  <si>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</si>
  <si>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</si>
  <si>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</si>
  <si>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</si>
  <si>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</si>
  <si>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</si>
  <si>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</si>
  <si>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</si>
  <si>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</si>
  <si>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</si>
  <si>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</si>
  <si>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</si>
  <si>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</si>
  <si>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</si>
  <si>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</si>
  <si>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</si>
  <si>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</si>
  <si>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</si>
  <si>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</si>
  <si>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</si>
  <si>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</si>
  <si>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</si>
  <si>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</si>
  <si>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</si>
  <si>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</si>
  <si>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</si>
  <si>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</si>
  <si>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</si>
  <si>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</si>
  <si>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</si>
  <si>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</si>
  <si>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</si>
  <si>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</si>
  <si>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</si>
  <si>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</si>
  <si>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</si>
  <si>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</si>
  <si>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</si>
  <si>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</si>
  <si>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</si>
  <si>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</si>
  <si>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</si>
  <si>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</si>
  <si>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</si>
  <si>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</si>
  <si>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</si>
  <si>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</si>
  <si>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</si>
  <si>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</si>
  <si>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</si>
  <si>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</si>
  <si>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</si>
  <si>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</si>
  <si>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</si>
  <si>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</si>
  <si>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</si>
  <si>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</si>
  <si>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</si>
  <si>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</si>
  <si>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</si>
  <si>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</si>
  <si>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</si>
  <si>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</si>
  <si>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</si>
  <si>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</si>
  <si>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</si>
  <si>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</si>
  <si>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</si>
  <si>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</si>
  <si>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</si>
  <si>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</si>
  <si>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</si>
  <si>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</si>
  <si>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</si>
  <si>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</si>
  <si>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</si>
  <si>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</si>
  <si>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</si>
  <si>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</si>
  <si>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</si>
  <si>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</si>
  <si>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</si>
  <si>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</si>
  <si>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</si>
  <si>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</si>
  <si>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</si>
  <si>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</si>
  <si>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</si>
  <si>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</si>
  <si>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</si>
  <si>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</si>
  <si>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</si>
  <si>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</si>
  <si>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</si>
  <si>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</si>
  <si>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</si>
  <si>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</si>
  <si>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</si>
  <si>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</si>
  <si>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</si>
  <si>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</si>
  <si>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</si>
  <si>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</si>
  <si>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</si>
  <si>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</si>
  <si>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</si>
  <si>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</si>
  <si>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</si>
  <si>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</si>
  <si>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</si>
  <si>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</si>
  <si>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</si>
  <si>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</si>
  <si>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</si>
  <si>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</si>
  <si>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</si>
  <si>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</si>
  <si>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</si>
  <si>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</si>
  <si>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</si>
  <si>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</si>
  <si>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</si>
  <si>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</si>
  <si>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</si>
  <si>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</si>
  <si>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</si>
  <si>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</si>
  <si>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</si>
  <si>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</si>
  <si>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</si>
  <si>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</si>
  <si>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</si>
  <si>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</si>
  <si>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</si>
  <si>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</si>
  <si>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</si>
  <si>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</si>
  <si>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</si>
  <si>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</si>
  <si>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</si>
  <si>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</si>
  <si>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</si>
  <si>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</si>
  <si>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</si>
  <si>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</si>
  <si>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</si>
  <si>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</si>
  <si>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</si>
  <si>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</si>
  <si>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</si>
  <si>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</si>
  <si>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</si>
  <si>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</si>
  <si>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</si>
  <si>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</si>
  <si>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</si>
  <si>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</si>
  <si>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</si>
  <si>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</si>
  <si>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</si>
  <si>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</si>
  <si>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</si>
  <si>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</si>
  <si>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</si>
  <si>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</si>
  <si>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</si>
  <si>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</si>
  <si>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</si>
  <si>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</si>
  <si>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</si>
  <si>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</si>
  <si>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</si>
  <si>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</si>
  <si>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</si>
  <si>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</si>
  <si>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</si>
  <si>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</si>
  <si>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</si>
  <si>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</si>
  <si>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</si>
  <si>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</si>
  <si>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</si>
  <si>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</si>
  <si>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</si>
  <si>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</si>
  <si>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</si>
  <si>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</si>
  <si>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</si>
  <si>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</si>
  <si>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</si>
  <si>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</si>
  <si>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</si>
  <si>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</si>
  <si>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</si>
  <si>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</si>
  <si>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</si>
  <si>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</si>
  <si>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</si>
  <si>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</si>
  <si>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</si>
  <si>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</si>
  <si>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</si>
  <si>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</si>
  <si>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</si>
  <si>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</si>
  <si>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</si>
  <si>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</si>
  <si>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</si>
  <si>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</si>
  <si>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</si>
  <si>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</si>
  <si>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</si>
  <si>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</si>
  <si>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</si>
  <si>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</si>
  <si>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</si>
  <si>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</si>
  <si>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</si>
  <si>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</si>
  <si>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</si>
  <si>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</si>
  <si>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</si>
  <si>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</si>
  <si>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</si>
  <si>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</si>
  <si>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</si>
  <si>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</si>
  <si>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</si>
  <si>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</si>
  <si>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</si>
  <si>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</si>
  <si>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</si>
  <si>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</si>
  <si>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</si>
  <si>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</si>
  <si>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</si>
  <si>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</si>
  <si>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</si>
  <si>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</si>
  <si>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</si>
  <si>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</si>
  <si>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</si>
  <si>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</si>
  <si>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</si>
  <si>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</si>
  <si>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</si>
  <si>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</si>
  <si>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</si>
  <si>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</si>
  <si>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</si>
  <si>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</si>
  <si>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</si>
  <si>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</si>
  <si>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</si>
  <si>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</si>
  <si>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</si>
  <si>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</si>
  <si>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</si>
  <si>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</si>
  <si>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</si>
  <si>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</si>
  <si>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</si>
  <si>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</si>
  <si>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</si>
  <si>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</si>
  <si>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</si>
  <si>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</si>
  <si>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</si>
  <si>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</si>
  <si>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</si>
  <si>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</si>
  <si>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</si>
  <si>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</si>
  <si>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</si>
  <si>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</si>
  <si>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</si>
  <si>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</si>
  <si>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</si>
  <si>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</si>
  <si>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</si>
  <si>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</si>
  <si>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</si>
  <si>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</si>
  <si>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</si>
  <si>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</si>
  <si>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</si>
  <si>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</si>
  <si>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</si>
  <si>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</si>
  <si>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</si>
  <si>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</si>
  <si>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</si>
  <si>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</si>
  <si>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</si>
  <si>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</si>
  <si>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</si>
  <si>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</si>
  <si>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</si>
  <si>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</si>
  <si>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</si>
  <si>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</si>
  <si>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</si>
  <si>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</si>
  <si>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</si>
  <si>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</si>
  <si>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</si>
  <si>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</si>
  <si>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</si>
  <si>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</si>
  <si>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</si>
  <si>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</si>
  <si>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</si>
  <si>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</si>
  <si>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</si>
  <si>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</si>
  <si>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</si>
  <si>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</si>
  <si>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</si>
  <si>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</si>
  <si>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</si>
  <si>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</si>
  <si>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</si>
  <si>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</si>
  <si>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</si>
  <si>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</si>
  <si>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</si>
  <si>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</si>
  <si>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</si>
  <si>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</si>
  <si>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</si>
  <si>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</si>
  <si>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</si>
  <si>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</si>
  <si>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</si>
  <si>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</si>
  <si>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</si>
  <si>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</si>
  <si>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</si>
  <si>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</si>
  <si>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</si>
  <si>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</si>
  <si>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</si>
  <si>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</si>
  <si>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</si>
  <si>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</si>
  <si>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</si>
  <si>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</si>
  <si>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</si>
  <si>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</si>
  <si>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</si>
  <si>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</si>
  <si>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</si>
  <si>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</si>
  <si>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</si>
  <si>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</si>
  <si>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</si>
  <si>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</si>
  <si>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</si>
  <si>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</si>
  <si>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</si>
  <si>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</si>
  <si>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</si>
  <si>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</si>
  <si>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</si>
  <si>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</si>
  <si>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</si>
  <si>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</si>
  <si>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</si>
  <si>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</si>
  <si>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</si>
  <si>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</si>
  <si>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</si>
  <si>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</si>
  <si>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</si>
  <si>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</si>
  <si>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</si>
  <si>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</si>
  <si>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</si>
  <si>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</si>
  <si>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</si>
  <si>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</si>
  <si>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</si>
  <si>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</si>
  <si>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</si>
  <si>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</si>
  <si>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</si>
  <si>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</si>
  <si>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</si>
  <si>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</si>
  <si>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</si>
  <si>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</si>
  <si>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</si>
  <si>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</si>
  <si>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</si>
  <si>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</si>
  <si>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</si>
  <si>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</si>
  <si>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</si>
  <si>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</si>
  <si>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</si>
  <si>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</si>
  <si>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</si>
  <si>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</si>
  <si>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</si>
  <si>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</si>
  <si>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</si>
  <si>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</si>
  <si>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</si>
  <si>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</si>
  <si>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</si>
  <si>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</si>
  <si>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</si>
  <si>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</si>
  <si>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</si>
  <si>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</si>
  <si>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</si>
  <si>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</si>
  <si>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</si>
  <si>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</si>
  <si>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</si>
  <si>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</si>
  <si>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</si>
  <si>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</si>
  <si>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</si>
  <si>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</si>
  <si>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</si>
  <si>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</si>
  <si>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</si>
  <si>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</si>
  <si>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</si>
  <si>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</si>
  <si>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</si>
  <si>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</si>
  <si>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</si>
  <si>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</si>
  <si>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</si>
  <si>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</si>
  <si>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</si>
  <si>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</si>
  <si>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</si>
  <si>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</si>
  <si>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</si>
  <si>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</si>
  <si>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</si>
  <si>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</si>
  <si>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</si>
  <si>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</si>
  <si>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</si>
  <si>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</si>
  <si>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</si>
  <si>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</si>
  <si>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</si>
  <si>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</si>
  <si>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</si>
  <si>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</si>
  <si>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</si>
  <si>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</si>
  <si>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</si>
  <si>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</si>
  <si>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</si>
  <si>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</si>
  <si>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</si>
  <si>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</si>
  <si>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</si>
  <si>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</si>
  <si>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</si>
  <si>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</si>
  <si>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</si>
  <si>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</si>
  <si>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</si>
  <si>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</si>
  <si>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</si>
  <si>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</si>
  <si>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</si>
  <si>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</si>
  <si>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</si>
  <si>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</si>
  <si>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</si>
  <si>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</si>
  <si>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</si>
  <si>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</si>
  <si>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</si>
  <si>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</si>
  <si>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</si>
  <si>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</si>
  <si>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</si>
  <si>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</si>
  <si>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</si>
  <si>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</si>
  <si>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</si>
  <si>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</si>
  <si>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</si>
  <si>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</si>
  <si>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</si>
  <si>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</si>
  <si>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</si>
  <si>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</si>
  <si>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</si>
  <si>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</si>
  <si>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</si>
  <si>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</si>
  <si>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</si>
  <si>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</si>
  <si>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</si>
  <si>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</si>
  <si>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</si>
  <si>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</si>
  <si>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</si>
  <si>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</si>
  <si>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</si>
  <si>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</si>
  <si>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</si>
  <si>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</si>
  <si>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</si>
  <si>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</si>
  <si>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</si>
  <si>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</si>
  <si>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</si>
  <si>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</si>
  <si>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</si>
  <si>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</si>
  <si>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</si>
  <si>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</si>
  <si>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</si>
  <si>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</si>
  <si>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</si>
  <si>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</si>
  <si>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</si>
  <si>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</si>
  <si>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</si>
  <si>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</si>
  <si>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</si>
  <si>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</si>
  <si>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</si>
  <si>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</si>
  <si>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</si>
  <si>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</si>
  <si>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</si>
  <si>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</si>
  <si>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</si>
  <si>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</si>
  <si>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</si>
  <si>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</si>
  <si>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</si>
  <si>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</si>
  <si>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</si>
  <si>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</si>
  <si>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</si>
  <si>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</si>
  <si>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</si>
  <si>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</si>
  <si>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</si>
  <si>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</si>
  <si>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</si>
  <si>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</si>
  <si>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</si>
  <si>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</si>
  <si>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</si>
  <si>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</si>
  <si>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</si>
  <si>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</si>
  <si>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</si>
  <si>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</si>
  <si>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</si>
  <si>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</si>
  <si>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</si>
  <si>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</si>
  <si>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</si>
  <si>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</si>
  <si>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</si>
  <si>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</si>
  <si>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</si>
  <si>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</si>
  <si>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</si>
  <si>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</si>
  <si>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</si>
  <si>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</si>
  <si>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</si>
  <si>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</si>
  <si>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</si>
  <si>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</si>
  <si>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</si>
  <si>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</si>
  <si>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</si>
  <si>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</si>
  <si>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</si>
  <si>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</si>
  <si>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</si>
  <si>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</si>
  <si>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</si>
  <si>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</si>
  <si>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</si>
  <si>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</si>
  <si>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</si>
  <si>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</si>
  <si>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</si>
  <si>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</si>
  <si>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</si>
  <si>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</si>
  <si>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</si>
  <si>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</si>
  <si>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</si>
  <si>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</si>
  <si>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</si>
  <si>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</si>
  <si>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</si>
  <si>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</si>
  <si>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</si>
  <si>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</si>
  <si>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</si>
  <si>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</si>
  <si>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</si>
  <si>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</si>
  <si>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</si>
  <si>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</si>
  <si>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</si>
  <si>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</si>
  <si>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</si>
  <si>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</si>
  <si>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</si>
  <si>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</si>
  <si>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</si>
  <si>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</si>
  <si>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</si>
  <si>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</si>
  <si>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</si>
  <si>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</si>
  <si>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</si>
  <si>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</si>
  <si>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</si>
  <si>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</si>
  <si>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</si>
  <si>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</si>
  <si>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</si>
  <si>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</si>
  <si>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</si>
  <si>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</si>
  <si>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</si>
  <si>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</si>
  <si>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</si>
  <si>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</si>
  <si>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</si>
  <si>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</si>
  <si>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</si>
  <si>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</si>
  <si>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</si>
  <si>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</si>
  <si>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</si>
  <si>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</si>
  <si>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</si>
  <si>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</si>
  <si>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</si>
  <si>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</si>
  <si>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</si>
  <si>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</si>
  <si>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</si>
  <si>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</si>
  <si>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</si>
  <si>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</si>
  <si>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</si>
  <si>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</si>
  <si>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</si>
  <si>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</si>
  <si>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</si>
  <si>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</si>
  <si>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</si>
  <si>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</si>
  <si>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</si>
  <si>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</si>
  <si>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</si>
  <si>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</si>
  <si>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</si>
  <si>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</si>
  <si>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</si>
  <si>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</si>
  <si>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</si>
  <si>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</si>
  <si>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</si>
  <si>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</si>
  <si>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</si>
  <si>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</si>
  <si>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</si>
  <si>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</si>
  <si>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</si>
  <si>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</si>
  <si>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</si>
  <si>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</si>
  <si>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</si>
  <si>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</si>
  <si>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</si>
  <si>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</si>
  <si>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</si>
  <si>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</si>
  <si>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</si>
  <si>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</si>
  <si>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</si>
  <si>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</si>
  <si>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</si>
  <si>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</si>
  <si>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</si>
  <si>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</si>
  <si>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</si>
  <si>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</si>
  <si>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</si>
  <si>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</si>
  <si>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</si>
  <si>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</si>
  <si>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</si>
  <si>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</si>
  <si>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</si>
  <si>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</si>
  <si>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</si>
  <si>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</si>
  <si>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</si>
  <si>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</si>
  <si>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</si>
  <si>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</si>
  <si>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</si>
  <si>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</si>
  <si>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</si>
  <si>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</si>
  <si>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</si>
  <si>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</si>
  <si>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</si>
  <si>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</si>
  <si>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</si>
  <si>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</si>
  <si>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</si>
  <si>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</si>
  <si>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</si>
  <si>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</si>
  <si>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</si>
  <si>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</si>
  <si>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</si>
  <si>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</si>
  <si>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</si>
  <si>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</si>
  <si>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</si>
  <si>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</si>
  <si>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</si>
  <si>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</si>
  <si>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</si>
  <si>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</si>
  <si>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</si>
  <si>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</si>
  <si>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</si>
  <si>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</si>
  <si>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</si>
  <si>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</si>
  <si>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</si>
  <si>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</si>
  <si>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</si>
  <si>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</si>
  <si>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</si>
  <si>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</si>
  <si>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</si>
  <si>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</si>
  <si>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</si>
  <si>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</si>
  <si>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</si>
  <si>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</si>
  <si>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</si>
  <si>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</si>
  <si>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</si>
  <si>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</si>
  <si>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</si>
  <si>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</si>
  <si>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</si>
  <si>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</si>
  <si>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</si>
  <si>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</si>
  <si>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</si>
  <si>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</si>
  <si>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</si>
  <si>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</si>
  <si>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</si>
  <si>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</si>
  <si>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</si>
  <si>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</si>
  <si>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</si>
  <si>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</si>
  <si>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</si>
  <si>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</si>
  <si>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</si>
  <si>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</si>
  <si>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</si>
  <si>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</si>
  <si>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</si>
  <si>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</si>
  <si>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</si>
  <si>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</si>
  <si>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</si>
  <si>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</si>
  <si>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</si>
  <si>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</si>
  <si>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</si>
  <si>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</si>
  <si>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</si>
  <si>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</si>
  <si>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</si>
  <si>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</si>
  <si>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</si>
  <si>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</si>
  <si>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</si>
  <si>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</si>
  <si>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</si>
  <si>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</si>
  <si>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</si>
  <si>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</si>
  <si>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</si>
  <si>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</si>
  <si>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</si>
  <si>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</si>
  <si>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</si>
  <si>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</si>
  <si>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</si>
  <si>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</si>
  <si>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</si>
  <si>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</si>
  <si>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</si>
  <si>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</si>
  <si>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</si>
  <si>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</si>
  <si>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</si>
  <si>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</si>
  <si>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</si>
  <si>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</si>
  <si>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</si>
  <si>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</si>
  <si>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</si>
  <si>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</si>
  <si>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</si>
  <si>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</si>
  <si>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</si>
  <si>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</si>
  <si>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</si>
  <si>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</si>
  <si>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</si>
  <si>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</si>
  <si>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</si>
  <si>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</si>
  <si>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</si>
  <si>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</si>
  <si>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</si>
  <si>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</si>
  <si>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</si>
  <si>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</si>
  <si>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</si>
  <si>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</si>
  <si>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</si>
  <si>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</si>
  <si>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</si>
  <si>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</si>
  <si>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</si>
  <si>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</si>
  <si>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</si>
  <si>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</si>
  <si>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</si>
  <si>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</si>
  <si>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</si>
  <si>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</si>
  <si>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</si>
  <si>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</si>
  <si>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</si>
  <si>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</si>
  <si>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</si>
  <si>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</si>
  <si>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</si>
  <si>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</si>
  <si>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</si>
  <si>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</si>
  <si>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</si>
  <si>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</si>
  <si>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</si>
  <si>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</si>
  <si>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</si>
  <si>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</si>
  <si>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</si>
  <si>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</si>
  <si>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</si>
  <si>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</si>
  <si>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</si>
  <si>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</si>
  <si>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</si>
  <si>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</si>
  <si>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</si>
  <si>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</si>
  <si>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</si>
  <si>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</si>
  <si>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</si>
  <si>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</si>
  <si>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</si>
  <si>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</si>
  <si>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</si>
  <si>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</si>
  <si>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</si>
  <si>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</si>
  <si>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</si>
  <si>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</si>
  <si>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</si>
  <si>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</si>
  <si>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</si>
  <si>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</si>
  <si>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</si>
  <si>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</si>
  <si>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</si>
  <si>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</si>
  <si>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</si>
  <si>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</si>
  <si>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</si>
  <si>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</si>
  <si>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</si>
  <si>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</si>
  <si>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</si>
  <si>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</si>
  <si>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</si>
  <si>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</si>
  <si>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</si>
  <si>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</si>
  <si>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</si>
  <si>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</si>
  <si>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</si>
  <si>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</si>
  <si>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</si>
  <si>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</si>
  <si>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</si>
  <si>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</si>
  <si>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</si>
  <si>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</si>
  <si>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</si>
  <si>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</si>
  <si>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</si>
  <si>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</si>
  <si>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</si>
  <si>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</si>
  <si>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</si>
  <si>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</si>
  <si>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</si>
  <si>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</si>
  <si>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</si>
  <si>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</si>
  <si>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</si>
  <si>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</si>
  <si>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</si>
  <si>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</si>
  <si>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</si>
  <si>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</si>
  <si>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</si>
  <si>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</si>
  <si>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</si>
  <si>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</si>
  <si>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</si>
  <si>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</si>
  <si>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</si>
  <si>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</si>
  <si>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</si>
  <si>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</si>
  <si>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</si>
  <si>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</si>
  <si>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</si>
  <si>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</si>
  <si>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</si>
  <si>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</si>
  <si>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</si>
  <si>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</si>
  <si>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</si>
  <si>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</si>
  <si>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</si>
  <si>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</si>
  <si>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</si>
  <si>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</si>
  <si>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</si>
  <si>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</si>
  <si>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</si>
  <si>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</si>
  <si>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</si>
  <si>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</si>
  <si>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</si>
  <si>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</si>
  <si>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</si>
  <si>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</si>
  <si>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</si>
  <si>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</si>
  <si>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</si>
  <si>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</si>
  <si>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</si>
  <si>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</si>
  <si>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</si>
  <si>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</si>
  <si>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</si>
  <si>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</si>
  <si>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</si>
  <si>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</si>
  <si>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</si>
  <si>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</si>
  <si>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</si>
  <si>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</si>
  <si>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</si>
  <si>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</si>
  <si>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</si>
  <si>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</si>
  <si>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</si>
  <si>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</si>
  <si>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</si>
  <si>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</si>
  <si>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</si>
  <si>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</si>
  <si>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</si>
  <si>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</si>
  <si>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</si>
  <si>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</si>
  <si>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</si>
  <si>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</si>
  <si>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</si>
  <si>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</si>
  <si>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</si>
  <si>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</si>
  <si>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</si>
  <si>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</si>
  <si>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</si>
  <si>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</si>
  <si>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</si>
  <si>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</si>
  <si>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</si>
  <si>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</si>
  <si>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</si>
  <si>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</si>
  <si>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</si>
  <si>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</si>
  <si>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</si>
  <si>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</si>
  <si>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</si>
  <si>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</si>
  <si>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</si>
  <si>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</si>
  <si>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</si>
  <si>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</si>
  <si>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</si>
  <si>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</si>
  <si>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</si>
  <si>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</si>
  <si>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</si>
  <si>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</si>
  <si>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</si>
  <si>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</si>
  <si>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</si>
  <si>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</si>
  <si>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</si>
  <si>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</si>
  <si>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</si>
  <si>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</si>
  <si>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</si>
  <si>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</si>
  <si>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</si>
  <si>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</si>
  <si>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</si>
  <si>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</si>
  <si>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</si>
  <si>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</si>
  <si>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</si>
  <si>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</si>
  <si>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</si>
  <si>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</si>
  <si>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</si>
  <si>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</si>
  <si>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</si>
  <si>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</si>
  <si>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</si>
  <si>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</si>
  <si>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</si>
  <si>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</si>
  <si>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</si>
  <si>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</si>
  <si>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</si>
  <si>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</si>
  <si>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</si>
  <si>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</si>
  <si>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</si>
  <si>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</si>
  <si>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</si>
  <si>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</si>
  <si>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</si>
  <si>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</si>
  <si>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</si>
  <si>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</si>
  <si>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</si>
  <si>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</si>
  <si>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</si>
  <si>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</si>
  <si>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</si>
  <si>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</si>
  <si>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</si>
  <si>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</si>
  <si>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</si>
  <si>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</si>
  <si>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</si>
  <si>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</si>
  <si>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</si>
  <si>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</si>
  <si>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</si>
  <si>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</si>
  <si>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</si>
  <si>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</si>
  <si>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</si>
  <si>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</si>
  <si>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</si>
  <si>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</si>
  <si>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</si>
  <si>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</si>
  <si>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</si>
  <si>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</si>
  <si>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</si>
  <si>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</si>
  <si>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</si>
  <si>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</si>
  <si>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</si>
  <si>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</si>
  <si>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</si>
  <si>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</si>
  <si>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</si>
  <si>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</si>
  <si>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</si>
  <si>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</si>
  <si>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</si>
  <si>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</si>
  <si>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</si>
  <si>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</si>
  <si>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</si>
  <si>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</si>
  <si>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</si>
  <si>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</si>
  <si>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</si>
  <si>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</si>
  <si>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</si>
  <si>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</si>
  <si>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</si>
  <si>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</si>
  <si>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</si>
  <si>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</si>
  <si>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</si>
  <si>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</si>
  <si>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</si>
  <si>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</si>
  <si>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</si>
  <si>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</si>
  <si>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</si>
  <si>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</si>
  <si>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</si>
  <si>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</si>
  <si>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</si>
  <si>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</si>
  <si>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</si>
  <si>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</si>
  <si>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</si>
  <si>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</si>
  <si>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</si>
  <si>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</si>
  <si>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</si>
  <si>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</si>
  <si>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</si>
  <si>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</si>
  <si>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</si>
  <si>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</si>
  <si>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</si>
  <si>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</si>
  <si>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</si>
  <si>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</si>
  <si>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</si>
  <si>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</si>
  <si>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</si>
  <si>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</si>
  <si>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</si>
  <si>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</si>
  <si>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</si>
  <si>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</si>
  <si>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</si>
  <si>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</si>
  <si>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</si>
  <si>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</si>
  <si>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</si>
  <si>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</si>
  <si>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</si>
  <si>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</si>
  <si>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</si>
  <si>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</si>
  <si>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</si>
  <si>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</si>
  <si>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</si>
  <si>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</si>
  <si>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</si>
  <si>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</si>
  <si>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</si>
  <si>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</si>
  <si>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</si>
  <si>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</si>
  <si>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</si>
  <si>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</si>
  <si>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</si>
  <si>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</si>
  <si>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</si>
  <si>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</si>
  <si>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</si>
  <si>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</si>
  <si>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</si>
  <si>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</si>
  <si>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</si>
  <si>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</si>
  <si>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</si>
  <si>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</si>
  <si>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</si>
  <si>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</si>
  <si>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</si>
  <si>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</si>
  <si>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</si>
  <si>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</si>
  <si>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</si>
  <si>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</si>
  <si>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</si>
  <si>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</si>
  <si>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</si>
  <si>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</si>
  <si>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</si>
  <si>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</si>
  <si>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</si>
  <si>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</si>
  <si>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</si>
  <si>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</si>
  <si>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</si>
  <si>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</si>
  <si>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</si>
  <si>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</si>
  <si>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</si>
  <si>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</si>
  <si>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</si>
  <si>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</si>
  <si>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</si>
  <si>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</si>
  <si>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</si>
  <si>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</si>
  <si>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</si>
  <si>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</si>
  <si>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</si>
  <si>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</si>
  <si>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</si>
  <si>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</si>
  <si>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</si>
  <si>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</si>
  <si>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</si>
  <si>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</si>
  <si>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</si>
  <si>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</si>
  <si>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</si>
  <si>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</si>
  <si>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</si>
  <si>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</si>
  <si>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</si>
  <si>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</si>
  <si>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</si>
  <si>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</si>
  <si>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</si>
  <si>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</si>
  <si>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</si>
  <si>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</si>
  <si>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</si>
  <si>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</si>
  <si>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</si>
  <si>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</si>
  <si>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</si>
  <si>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</si>
  <si>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</si>
  <si>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</si>
  <si>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</si>
  <si>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</si>
  <si>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</si>
  <si>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</si>
  <si>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</si>
  <si>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</si>
  <si>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</si>
  <si>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</si>
  <si>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</si>
  <si>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</si>
  <si>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</si>
  <si>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</si>
  <si>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</si>
  <si>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</si>
  <si>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</si>
  <si>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</si>
  <si>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</si>
  <si>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</si>
  <si>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</si>
  <si>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</si>
  <si>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</si>
  <si>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</si>
  <si>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</si>
  <si>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</si>
  <si>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</si>
  <si>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</si>
  <si>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</si>
  <si>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</si>
  <si>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</si>
  <si>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</si>
  <si>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</si>
  <si>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</si>
  <si>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</si>
  <si>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</si>
  <si>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</si>
  <si>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</si>
  <si>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</si>
  <si>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</si>
  <si>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</si>
  <si>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</si>
  <si>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</si>
  <si>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</si>
  <si>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</si>
  <si>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</si>
  <si>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</si>
  <si>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</si>
  <si>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</si>
  <si>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</si>
  <si>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</si>
  <si>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</si>
  <si>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</si>
  <si>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</si>
  <si>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</si>
  <si>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</si>
  <si>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</si>
  <si>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</si>
  <si>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</si>
  <si>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</si>
  <si>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</si>
  <si>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CEROU</t>
  </si>
  <si>
    <t xml:space="preserve">NOM_PRELEV_DETERM</t>
  </si>
  <si>
    <t xml:space="preserve">AQUASCOP BIOLOGIE site de Monptellier</t>
  </si>
  <si>
    <t xml:space="preserve">LB_STATION</t>
  </si>
  <si>
    <t xml:space="preserve">LE CEROU A MILHARS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</si>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</sst>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B102" activeCellId="0" sqref="B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610775</v>
      </c>
      <c r="G10" s="25"/>
      <c r="H10" s="25"/>
    </row>
    <row r="11" customFormat="false" ht="15" hidden="false" customHeight="false" outlineLevel="0" collapsed="false">
      <c r="A11" s="26" t="s">
        <v>5183</v>
      </c>
      <c r="B11" s="30" t="n">
        <v>44076</v>
      </c>
      <c r="D11" s="26" t="s">
        <v>5184</v>
      </c>
      <c r="E11" s="29" t="n">
        <v>6337116</v>
      </c>
      <c r="G11" s="25"/>
      <c r="H11" s="25"/>
    </row>
    <row r="12" customFormat="false" ht="15" hidden="false" customHeight="false" outlineLevel="0" collapsed="false">
      <c r="A12" s="26" t="s">
        <v>5185</v>
      </c>
      <c r="B12" s="29" t="s">
        <v>5186</v>
      </c>
      <c r="D12" s="26" t="s">
        <v>5187</v>
      </c>
      <c r="E12" s="29" t="n">
        <v>610675</v>
      </c>
      <c r="G12" s="25"/>
      <c r="H12" s="25"/>
    </row>
    <row r="13" customFormat="false" ht="17.25" hidden="false" customHeight="true" outlineLevel="0" collapsed="false">
      <c r="A13" s="12"/>
      <c r="B13" s="31"/>
      <c r="D13" s="26" t="s">
        <v>5188</v>
      </c>
      <c r="E13" s="29" t="n">
        <v>6337109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610775</v>
      </c>
    </row>
    <row r="18" customFormat="false" ht="15" hidden="false" customHeight="false" outlineLevel="0" collapsed="false">
      <c r="A18" s="36"/>
      <c r="B18" s="37" t="s">
        <v>5196</v>
      </c>
      <c r="C18" s="38" t="n">
        <f aca="false">E11</f>
        <v>6337116</v>
      </c>
    </row>
    <row r="19" customFormat="false" ht="15" hidden="false" customHeight="false" outlineLevel="0" collapsed="false">
      <c r="A19" s="33" t="s">
        <v>5197</v>
      </c>
      <c r="B19" s="39" t="n">
        <v>145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63</v>
      </c>
      <c r="D35" s="52" t="s">
        <v>5215</v>
      </c>
      <c r="E35" s="53" t="n">
        <v>37</v>
      </c>
    </row>
    <row r="36" s="56" customFormat="true" ht="15" hidden="false" customHeight="true" outlineLevel="0" collapsed="false">
      <c r="A36" s="54" t="s">
        <v>5216</v>
      </c>
      <c r="B36" s="34" t="n">
        <v>68</v>
      </c>
      <c r="C36" s="50"/>
      <c r="D36" s="55" t="s">
        <v>5217</v>
      </c>
      <c r="E36" s="34" t="n">
        <v>32</v>
      </c>
    </row>
    <row r="37" s="56" customFormat="true" ht="15" hidden="false" customHeight="true" outlineLevel="0" collapsed="false">
      <c r="A37" s="54" t="s">
        <v>5218</v>
      </c>
      <c r="B37" s="34" t="n">
        <v>9.8</v>
      </c>
      <c r="C37" s="50"/>
      <c r="D37" s="55" t="s">
        <v>5219</v>
      </c>
      <c r="E37" s="34" t="n">
        <v>12.3</v>
      </c>
    </row>
    <row r="38" s="56" customFormat="true" ht="15" hidden="false" customHeight="true" outlineLevel="0" collapsed="false">
      <c r="A38" s="54" t="s">
        <v>5220</v>
      </c>
      <c r="B38" s="34" t="n">
        <v>8</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3</v>
      </c>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1</v>
      </c>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5</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v>
      </c>
      <c r="E97" s="82" t="n">
        <v>0.01</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0.1</v>
      </c>
      <c r="E98" s="82"/>
      <c r="F98" s="82" t="s">
        <v>5274</v>
      </c>
      <c r="G98" s="85"/>
      <c r="H98" s="86"/>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c r="E99" s="82" t="n">
        <v>0.01</v>
      </c>
      <c r="F99" s="82" t="s">
        <v>5274</v>
      </c>
      <c r="G99" s="85"/>
      <c r="H99" s="86"/>
    </row>
    <row r="100" customFormat="false" ht="1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0.1</v>
      </c>
      <c r="E100" s="82"/>
      <c r="F100" s="82" t="s">
        <v>5274</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0.03</v>
      </c>
      <c r="E101" s="82" t="n">
        <v>0.32</v>
      </c>
      <c r="F101" s="82" t="s">
        <v>5274</v>
      </c>
      <c r="G101" s="85"/>
      <c r="H101" s="86"/>
    </row>
    <row r="102" customFormat="false" ht="15" hidden="false" customHeight="false" outlineLevel="0" collapsed="false">
      <c r="A102" s="78" t="s">
        <v>3548</v>
      </c>
      <c r="B102" s="79" t="str">
        <f aca="false">IF(A102="NEWCOD",IF(ISBLANK(G102),"renseigner le champ 'Nouveau taxon'",G102),VLOOKUP(A102,'Ref Taxo'!A:B,2,FALSE()))</f>
        <v>Pleurosira</v>
      </c>
      <c r="C102" s="80" t="n">
        <f aca="false">IF(A102="NEWCOD",IF(ISBLANK(H102),"NoCod",H102),VLOOKUP(A102,'Ref Taxo'!A:D,4,FALSE()))</f>
        <v>9515</v>
      </c>
      <c r="D102" s="81" t="n">
        <v>0.01</v>
      </c>
      <c r="E102" s="82"/>
      <c r="F102" s="82" t="s">
        <v>5274</v>
      </c>
      <c r="G102" s="85"/>
      <c r="H102" s="86"/>
    </row>
    <row r="103" customFormat="false" ht="15" hidden="false" customHeight="false" outlineLevel="0" collapsed="false">
      <c r="A103" s="78" t="s">
        <v>4445</v>
      </c>
      <c r="B103" s="79" t="str">
        <f aca="false">IF(A103="NEWCOD",IF(ISBLANK(G103),"renseigner le champ 'Nouveau taxon'",G103),VLOOKUP(A103,'Ref Taxo'!A:B,2,FALSE()))</f>
        <v>Scytonema</v>
      </c>
      <c r="C103" s="80" t="n">
        <f aca="false">IF(A103="NEWCOD",IF(ISBLANK(H103),"NoCod",H103),VLOOKUP(A103,'Ref Taxo'!A:D,4,FALSE()))</f>
        <v>1114</v>
      </c>
      <c r="D103" s="81" t="n">
        <v>0.01</v>
      </c>
      <c r="E103" s="82"/>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c r="E104" s="82" t="n">
        <v>0.01</v>
      </c>
      <c r="F104" s="82" t="s">
        <v>5274</v>
      </c>
      <c r="G104" s="85"/>
      <c r="H104" s="86"/>
    </row>
    <row r="105" customFormat="false" ht="15" hidden="false" customHeight="false" outlineLevel="0" collapsed="false">
      <c r="A105" s="78" t="s">
        <v>1058</v>
      </c>
      <c r="B105" s="79" t="str">
        <f aca="false">IF(A105="NEWCOD",IF(ISBLANK(G105),"renseigner le champ 'Nouveau taxon'",G105),VLOOKUP(A105,'Ref Taxo'!A:B,2,FALSE()))</f>
        <v>Cinclidotus danubicus</v>
      </c>
      <c r="C105" s="80" t="n">
        <f aca="false">IF(A105="NEWCOD",IF(ISBLANK(H105),"NoCod",H105),VLOOKUP(A105,'Ref Taxo'!A:D,4,FALSE()))</f>
        <v>1319</v>
      </c>
      <c r="D105" s="81" t="n">
        <v>2</v>
      </c>
      <c r="E105" s="82"/>
      <c r="F105" s="82" t="s">
        <v>5274</v>
      </c>
      <c r="G105" s="85"/>
      <c r="H105" s="86"/>
    </row>
    <row r="106" customFormat="false" ht="15" hidden="false" customHeight="false" outlineLevel="0" collapsed="false">
      <c r="A106" s="78" t="s">
        <v>1923</v>
      </c>
      <c r="B106" s="79" t="str">
        <f aca="false">IF(A106="NEWCOD",IF(ISBLANK(G106),"renseigner le champ 'Nouveau taxon'",G106),VLOOKUP(A106,'Ref Taxo'!A:B,2,FALSE()))</f>
        <v>Fissidens fontanus</v>
      </c>
      <c r="C106" s="80" t="n">
        <f aca="false">IF(A106="NEWCOD",IF(ISBLANK(H106),"NoCod",H106),VLOOKUP(A106,'Ref Taxo'!A:D,4,FALSE()))</f>
        <v>31545</v>
      </c>
      <c r="D106" s="81" t="n">
        <v>2</v>
      </c>
      <c r="E106" s="82" t="n">
        <v>1.5</v>
      </c>
      <c r="F106" s="82" t="s">
        <v>5274</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c r="F107" s="82" t="s">
        <v>5274</v>
      </c>
      <c r="G107" s="85"/>
      <c r="H107" s="86"/>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1</v>
      </c>
      <c r="E108" s="82" t="n">
        <v>0.01</v>
      </c>
      <c r="F108" s="82" t="s">
        <v>5274</v>
      </c>
      <c r="G108" s="85"/>
      <c r="H108" s="86"/>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0.01</v>
      </c>
      <c r="E109" s="82"/>
      <c r="F109" s="82" t="s">
        <v>5274</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3</v>
      </c>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2021-03-11T16:10:08Z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