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<sst xmlns="http://schemas.openxmlformats.org/spreadsheetml/2006/main" count="6461" uniqueCount="5300">
  <si>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</si>
  <si>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</si>
  <si>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</si>
  <si>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</si>
  <si>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</si>
  <si>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</si>
  <si>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</si>
  <si>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</si>
  <si>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</si>
  <si>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</si>
  <si>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</si>
  <si>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</si>
  <si>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</si>
  <si>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</si>
  <si>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</si>
  <si>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</si>
  <si>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</si>
  <si>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</si>
  <si>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</si>
  <si>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</si>
  <si>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</si>
  <si>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</si>
  <si>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</si>
  <si>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</si>
  <si>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</si>
  <si>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</si>
  <si>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</si>
  <si>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</si>
  <si>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</si>
  <si>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</si>
  <si>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</si>
  <si>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</si>
  <si>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</si>
  <si>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</si>
  <si>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</si>
  <si>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</si>
  <si>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</si>
  <si>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</si>
  <si>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</si>
  <si>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</si>
  <si>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</si>
  <si>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</si>
  <si>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</si>
  <si>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</si>
  <si>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</si>
  <si>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</si>
  <si>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</si>
  <si>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</si>
  <si>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</si>
  <si>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</si>
  <si>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</si>
  <si>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</si>
  <si>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</si>
  <si>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</si>
  <si>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</si>
  <si>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</si>
  <si>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</si>
  <si>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</si>
  <si>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</si>
  <si>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</si>
  <si>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</si>
  <si>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</si>
  <si>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</si>
  <si>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</si>
  <si>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</si>
  <si>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</si>
  <si>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</si>
  <si>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</si>
  <si>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</si>
  <si>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</si>
  <si>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</si>
  <si>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</si>
  <si>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</si>
  <si>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</si>
  <si>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</si>
  <si>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</si>
  <si>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</si>
  <si>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</si>
  <si>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</si>
  <si>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</si>
  <si>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</si>
  <si>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</si>
  <si>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</si>
  <si>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</si>
  <si>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</si>
  <si>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</si>
  <si>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</si>
  <si>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</si>
  <si>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</si>
  <si>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</si>
  <si>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</si>
  <si>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</si>
  <si>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</si>
  <si>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</si>
  <si>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</si>
  <si>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</si>
  <si>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</si>
  <si>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</si>
  <si>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</si>
  <si>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</si>
  <si>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</si>
  <si>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</si>
  <si>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</si>
  <si>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</si>
  <si>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</si>
  <si>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</si>
  <si>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</si>
  <si>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</si>
  <si>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</si>
  <si>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</si>
  <si>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</si>
  <si>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</si>
  <si>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</si>
  <si>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</si>
  <si>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</si>
  <si>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</si>
  <si>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</si>
  <si>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</si>
  <si>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</si>
  <si>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</si>
  <si>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</si>
  <si>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</si>
  <si>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</si>
  <si>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</si>
  <si>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</si>
  <si>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</si>
  <si>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</si>
  <si>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</si>
  <si>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</si>
  <si>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</si>
  <si>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</si>
  <si>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</si>
  <si>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</si>
  <si>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</si>
  <si>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</si>
  <si>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</si>
  <si>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</si>
  <si>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</si>
  <si>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</si>
  <si>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</si>
  <si>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</si>
  <si>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</si>
  <si>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</si>
  <si>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</si>
  <si>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</si>
  <si>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</si>
  <si>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</si>
  <si>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</si>
  <si>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</si>
  <si>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</si>
  <si>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</si>
  <si>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</si>
  <si>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</si>
  <si>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</si>
  <si>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</si>
  <si>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</si>
  <si>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</si>
  <si>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</si>
  <si>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</si>
  <si>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</si>
  <si>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</si>
  <si>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</si>
  <si>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</si>
  <si>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</si>
  <si>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</si>
  <si>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</si>
  <si>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</si>
  <si>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</si>
  <si>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</si>
  <si>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</si>
  <si>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</si>
  <si>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</si>
  <si>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</si>
  <si>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</si>
  <si>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</si>
  <si>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</si>
  <si>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</si>
  <si>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</si>
  <si>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</si>
  <si>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</si>
  <si>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</si>
  <si>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</si>
  <si>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</si>
  <si>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</si>
  <si>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</si>
  <si>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</si>
  <si>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</si>
  <si>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</si>
  <si>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</si>
  <si>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</si>
  <si>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</si>
  <si>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</si>
  <si>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</si>
  <si>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</si>
  <si>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</si>
  <si>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</si>
  <si>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</si>
  <si>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</si>
  <si>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</si>
  <si>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</si>
  <si>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</si>
  <si>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</si>
  <si>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</si>
  <si>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</si>
  <si>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</si>
  <si>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</si>
  <si>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</si>
  <si>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</si>
  <si>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</si>
  <si>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</si>
  <si>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</si>
  <si>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</si>
  <si>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</si>
  <si>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</si>
  <si>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</si>
  <si>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</si>
  <si>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</si>
  <si>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</si>
  <si>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</si>
  <si>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</si>
  <si>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</si>
  <si>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</si>
  <si>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</si>
  <si>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</si>
  <si>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</si>
  <si>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</si>
  <si>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</si>
  <si>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</si>
  <si>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</si>
  <si>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</si>
  <si>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</si>
  <si>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</si>
  <si>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</si>
  <si>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</si>
  <si>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</si>
  <si>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</si>
  <si>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</si>
  <si>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</si>
  <si>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</si>
  <si>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</si>
  <si>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</si>
  <si>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</si>
  <si>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</si>
  <si>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</si>
  <si>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</si>
  <si>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</si>
  <si>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</si>
  <si>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</si>
  <si>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</si>
  <si>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</si>
  <si>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</si>
  <si>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</si>
  <si>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</si>
  <si>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</si>
  <si>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</si>
  <si>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</si>
  <si>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</si>
  <si>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</si>
  <si>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</si>
  <si>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</si>
  <si>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</si>
  <si>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</si>
  <si>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</si>
  <si>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</si>
  <si>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</si>
  <si>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</si>
  <si>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</si>
  <si>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</si>
  <si>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</si>
  <si>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</si>
  <si>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</si>
  <si>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</si>
  <si>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</si>
  <si>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</si>
  <si>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</si>
  <si>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</si>
  <si>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</si>
  <si>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</si>
  <si>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</si>
  <si>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</si>
  <si>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</si>
  <si>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</si>
  <si>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</si>
  <si>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</si>
  <si>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</si>
  <si>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</si>
  <si>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</si>
  <si>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</si>
  <si>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</si>
  <si>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</si>
  <si>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</si>
  <si>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</si>
  <si>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</si>
  <si>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</si>
  <si>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</si>
  <si>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</si>
  <si>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</si>
  <si>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</si>
  <si>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</si>
  <si>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</si>
  <si>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</si>
  <si>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</si>
  <si>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</si>
  <si>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</si>
  <si>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</si>
  <si>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</si>
  <si>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</si>
  <si>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</si>
  <si>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</si>
  <si>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</si>
  <si>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</si>
  <si>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</si>
  <si>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</si>
  <si>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</si>
  <si>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</si>
  <si>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</si>
  <si>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</si>
  <si>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</si>
  <si>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</si>
  <si>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</si>
  <si>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</si>
  <si>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</si>
  <si>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</si>
  <si>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</si>
  <si>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</si>
  <si>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</si>
  <si>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</si>
  <si>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</si>
  <si>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</si>
  <si>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</si>
  <si>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</si>
  <si>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</si>
  <si>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</si>
  <si>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</si>
  <si>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</si>
  <si>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</si>
  <si>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</si>
  <si>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</si>
  <si>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</si>
  <si>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</si>
  <si>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</si>
  <si>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</si>
  <si>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</si>
  <si>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</si>
  <si>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</si>
  <si>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</si>
  <si>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</si>
  <si>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</si>
  <si>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</si>
  <si>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</si>
  <si>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</si>
  <si>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</si>
  <si>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</si>
  <si>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</si>
  <si>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</si>
  <si>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</si>
  <si>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</si>
  <si>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</si>
  <si>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</si>
  <si>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</si>
  <si>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</si>
  <si>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</si>
  <si>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</si>
  <si>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</si>
  <si>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</si>
  <si>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</si>
  <si>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</si>
  <si>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</si>
  <si>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</si>
  <si>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</si>
  <si>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</si>
  <si>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</si>
  <si>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</si>
  <si>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</si>
  <si>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</si>
  <si>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</si>
  <si>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</si>
  <si>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</si>
  <si>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</si>
  <si>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</si>
  <si>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</si>
  <si>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</si>
  <si>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</si>
  <si>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</si>
  <si>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</si>
  <si>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</si>
  <si>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</si>
  <si>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</si>
  <si>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</si>
  <si>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</si>
  <si>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</si>
  <si>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</si>
  <si>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</si>
  <si>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</si>
  <si>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</si>
  <si>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</si>
  <si>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</si>
  <si>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</si>
  <si>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</si>
  <si>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</si>
  <si>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</si>
  <si>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</si>
  <si>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</si>
  <si>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</si>
  <si>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</si>
  <si>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</si>
  <si>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</si>
  <si>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</si>
  <si>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</si>
  <si>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</si>
  <si>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</si>
  <si>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</si>
  <si>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</si>
  <si>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</si>
  <si>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</si>
  <si>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</si>
  <si>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</si>
  <si>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</si>
  <si>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</si>
  <si>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</si>
  <si>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</si>
  <si>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</si>
  <si>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</si>
  <si>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</si>
  <si>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</si>
  <si>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</si>
  <si>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</si>
  <si>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</si>
  <si>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</si>
  <si>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</si>
  <si>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</si>
  <si>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</si>
  <si>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</si>
  <si>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</si>
  <si>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</si>
  <si>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</si>
  <si>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</si>
  <si>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</si>
  <si>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</si>
  <si>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</si>
  <si>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</si>
  <si>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</si>
  <si>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</si>
  <si>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</si>
  <si>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</si>
  <si>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</si>
  <si>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</si>
  <si>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</si>
  <si>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</si>
  <si>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</si>
  <si>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</si>
  <si>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</si>
  <si>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</si>
  <si>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</si>
  <si>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</si>
  <si>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</si>
  <si>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</si>
  <si>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</si>
  <si>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</si>
  <si>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</si>
  <si>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</si>
  <si>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</si>
  <si>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</si>
  <si>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</si>
  <si>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</si>
  <si>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</si>
  <si>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</si>
  <si>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</si>
  <si>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</si>
  <si>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</si>
  <si>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</si>
  <si>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</si>
  <si>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</si>
  <si>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</si>
  <si>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</si>
  <si>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</si>
  <si>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</si>
  <si>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</si>
  <si>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</si>
  <si>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</si>
  <si>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</si>
  <si>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</si>
  <si>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</si>
  <si>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</si>
  <si>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</si>
  <si>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</si>
  <si>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</si>
  <si>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</si>
  <si>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</si>
  <si>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</si>
  <si>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</si>
  <si>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</si>
  <si>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</si>
  <si>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</si>
  <si>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</si>
  <si>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</si>
  <si>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</si>
  <si>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</si>
  <si>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</si>
  <si>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</si>
  <si>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</si>
  <si>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</si>
  <si>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</si>
  <si>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</si>
  <si>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</si>
  <si>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</si>
  <si>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</si>
  <si>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</si>
  <si>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</si>
  <si>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</si>
  <si>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</si>
  <si>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</si>
  <si>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</si>
  <si>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</si>
  <si>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</si>
  <si>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</si>
  <si>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</si>
  <si>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</si>
  <si>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</si>
  <si>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</si>
  <si>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</si>
  <si>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</si>
  <si>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</si>
  <si>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</si>
  <si>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</si>
  <si>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</si>
  <si>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</si>
  <si>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</si>
  <si>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</si>
  <si>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</si>
  <si>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</si>
  <si>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</si>
  <si>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</si>
  <si>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</si>
  <si>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</si>
  <si>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</si>
  <si>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</si>
  <si>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</si>
  <si>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</si>
  <si>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</si>
  <si>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</si>
  <si>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</si>
  <si>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</si>
  <si>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</si>
  <si>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</si>
  <si>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</si>
  <si>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</si>
  <si>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</si>
  <si>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</si>
  <si>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</si>
  <si>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</si>
  <si>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</si>
  <si>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</si>
  <si>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</si>
  <si>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</si>
  <si>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</si>
  <si>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</si>
  <si>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</si>
  <si>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</si>
  <si>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</si>
  <si>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</si>
  <si>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</si>
  <si>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</si>
  <si>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</si>
  <si>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</si>
  <si>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</si>
  <si>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</si>
  <si>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</si>
  <si>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</si>
  <si>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</si>
  <si>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</si>
  <si>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</si>
  <si>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</si>
  <si>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</si>
  <si>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</si>
  <si>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</si>
  <si>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</si>
  <si>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</si>
  <si>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</si>
  <si>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</si>
  <si>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</si>
  <si>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</si>
  <si>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</si>
  <si>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</si>
  <si>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</si>
  <si>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</si>
  <si>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</si>
  <si>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</si>
  <si>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</si>
  <si>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</si>
  <si>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</si>
  <si>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</si>
  <si>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</si>
  <si>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</si>
  <si>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</si>
  <si>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</si>
  <si>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</si>
  <si>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</si>
  <si>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</si>
  <si>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</si>
  <si>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</si>
  <si>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</si>
  <si>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</si>
  <si>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</si>
  <si>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</si>
  <si>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</si>
  <si>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</si>
  <si>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</si>
  <si>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</si>
  <si>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</si>
  <si>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</si>
  <si>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</si>
  <si>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</si>
  <si>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</si>
  <si>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</si>
  <si>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</si>
  <si>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</si>
  <si>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</si>
  <si>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</si>
  <si>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</si>
  <si>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</si>
  <si>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</si>
  <si>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</si>
  <si>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</si>
  <si>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</si>
  <si>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</si>
  <si>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</si>
  <si>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</si>
  <si>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</si>
  <si>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</si>
  <si>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</si>
  <si>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</si>
  <si>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</si>
  <si>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</si>
  <si>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</si>
  <si>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</si>
  <si>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</si>
  <si>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</si>
  <si>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</si>
  <si>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</si>
  <si>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</si>
  <si>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</si>
  <si>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</si>
  <si>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</si>
  <si>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</si>
  <si>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</si>
  <si>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</si>
  <si>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</si>
  <si>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</si>
  <si>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</si>
  <si>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</si>
  <si>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</si>
  <si>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</si>
  <si>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</si>
  <si>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</si>
  <si>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</si>
  <si>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</si>
  <si>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</si>
  <si>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</si>
  <si>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</si>
  <si>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</si>
  <si>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</si>
  <si>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</si>
  <si>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</si>
  <si>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</si>
  <si>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</si>
  <si>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</si>
  <si>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</si>
  <si>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</si>
  <si>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</si>
  <si>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</si>
  <si>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</si>
  <si>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</si>
  <si>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</si>
  <si>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</si>
  <si>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</si>
  <si>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</si>
  <si>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</si>
  <si>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</si>
  <si>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</si>
  <si>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</si>
  <si>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</si>
  <si>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</si>
  <si>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</si>
  <si>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</si>
  <si>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</si>
  <si>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</si>
  <si>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</si>
  <si>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</si>
  <si>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</si>
  <si>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</si>
  <si>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</si>
  <si>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</si>
  <si>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</si>
  <si>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</si>
  <si>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</si>
  <si>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</si>
  <si>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</si>
  <si>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</si>
  <si>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</si>
  <si>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</si>
  <si>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</si>
  <si>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</si>
  <si>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</si>
  <si>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</si>
  <si>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</si>
  <si>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</si>
  <si>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</si>
  <si>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</si>
  <si>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</si>
  <si>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</si>
  <si>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</si>
  <si>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</si>
  <si>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</si>
  <si>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</si>
  <si>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</si>
  <si>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</si>
  <si>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</si>
  <si>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</si>
  <si>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</si>
  <si>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</si>
  <si>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</si>
  <si>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</si>
  <si>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</si>
  <si>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</si>
  <si>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</si>
  <si>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</si>
  <si>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</si>
  <si>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</si>
  <si>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</si>
  <si>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</si>
  <si>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</si>
  <si>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</si>
  <si>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</si>
  <si>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</si>
  <si>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</si>
  <si>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</si>
  <si>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</si>
  <si>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</si>
  <si>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</si>
  <si>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</si>
  <si>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</si>
  <si>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</si>
  <si>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</si>
  <si>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</si>
  <si>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</si>
  <si>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</si>
  <si>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</si>
  <si>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</si>
  <si>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</si>
  <si>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</si>
  <si>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</si>
  <si>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</si>
  <si>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</si>
  <si>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</si>
  <si>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</si>
  <si>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</si>
  <si>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</si>
  <si>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</si>
  <si>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</si>
  <si>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</si>
  <si>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</si>
  <si>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</si>
  <si>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</si>
  <si>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</si>
  <si>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</si>
  <si>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</si>
  <si>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</si>
  <si>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</si>
  <si>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</si>
  <si>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</si>
  <si>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</si>
  <si>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</si>
  <si>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</si>
  <si>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</si>
  <si>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</si>
  <si>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</si>
  <si>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</si>
  <si>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</si>
  <si>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</si>
  <si>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</si>
  <si>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</si>
  <si>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</si>
  <si>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</si>
  <si>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</si>
  <si>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</si>
  <si>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</si>
  <si>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</si>
  <si>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</si>
  <si>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</si>
  <si>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</si>
  <si>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</si>
  <si>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</si>
  <si>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</si>
  <si>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</si>
  <si>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</si>
  <si>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</si>
  <si>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</si>
  <si>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</si>
  <si>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</si>
  <si>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</si>
  <si>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</si>
  <si>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</si>
  <si>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</si>
  <si>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</si>
  <si>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</si>
  <si>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</si>
  <si>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</si>
  <si>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</si>
  <si>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</si>
  <si>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</si>
  <si>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</si>
  <si>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</si>
  <si>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</si>
  <si>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</si>
  <si>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</si>
  <si>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</si>
  <si>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</si>
  <si>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</si>
  <si>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</si>
  <si>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</si>
  <si>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</si>
  <si>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</si>
  <si>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</si>
  <si>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</si>
  <si>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</si>
  <si>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</si>
  <si>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</si>
  <si>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</si>
  <si>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</si>
  <si>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</si>
  <si>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</si>
  <si>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</si>
  <si>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</si>
  <si>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</si>
  <si>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</si>
  <si>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</si>
  <si>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</si>
  <si>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</si>
  <si>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</si>
  <si>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</si>
  <si>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</si>
  <si>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</si>
  <si>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</si>
  <si>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</si>
  <si>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</si>
  <si>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</si>
  <si>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</si>
  <si>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</si>
  <si>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</si>
  <si>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</si>
  <si>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</si>
  <si>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</si>
  <si>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</si>
  <si>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</si>
  <si>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</si>
  <si>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</si>
  <si>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</si>
  <si>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</si>
  <si>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</si>
  <si>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</si>
  <si>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</si>
  <si>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</si>
  <si>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</si>
  <si>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</si>
  <si>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</si>
  <si>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</si>
  <si>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</si>
  <si>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</si>
  <si>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</si>
  <si>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</si>
  <si>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</si>
  <si>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</si>
  <si>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</si>
  <si>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</si>
  <si>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</si>
  <si>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</si>
  <si>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</si>
  <si>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</si>
  <si>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</si>
  <si>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</si>
  <si>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</si>
  <si>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</si>
  <si>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</si>
  <si>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</si>
  <si>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</si>
  <si>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</si>
  <si>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</si>
  <si>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</si>
  <si>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</si>
  <si>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</si>
  <si>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</si>
  <si>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</si>
  <si>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</si>
  <si>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</si>
  <si>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</si>
  <si>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</si>
  <si>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</si>
  <si>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</si>
  <si>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</si>
  <si>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</si>
  <si>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</si>
  <si>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</si>
  <si>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</si>
  <si>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</si>
  <si>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</si>
  <si>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</si>
  <si>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</si>
  <si>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</si>
  <si>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</si>
  <si>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</si>
  <si>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</si>
  <si>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</si>
  <si>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</si>
  <si>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</si>
  <si>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</si>
  <si>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</si>
  <si>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</si>
  <si>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</si>
  <si>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</si>
  <si>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</si>
  <si>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</si>
  <si>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</si>
  <si>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</si>
  <si>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</si>
  <si>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</si>
  <si>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</si>
  <si>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</si>
  <si>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</si>
  <si>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</si>
  <si>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</si>
  <si>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</si>
  <si>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</si>
  <si>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</si>
  <si>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</si>
  <si>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</si>
  <si>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</si>
  <si>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</si>
  <si>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</si>
  <si>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</si>
  <si>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</si>
  <si>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</si>
  <si>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</si>
  <si>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</si>
  <si>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</si>
  <si>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</si>
  <si>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</si>
  <si>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</si>
  <si>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</si>
  <si>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</si>
  <si>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</si>
  <si>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</si>
  <si>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</si>
  <si>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</si>
  <si>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</si>
  <si>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</si>
  <si>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</si>
  <si>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</si>
  <si>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</si>
  <si>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</si>
  <si>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</si>
  <si>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</si>
  <si>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</si>
  <si>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</si>
  <si>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</si>
  <si>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</si>
  <si>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</si>
  <si>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</si>
  <si>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</si>
  <si>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</si>
  <si>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</si>
  <si>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</si>
  <si>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</si>
  <si>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</si>
  <si>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</si>
  <si>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</si>
  <si>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</si>
  <si>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</si>
  <si>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</si>
  <si>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</si>
  <si>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</si>
  <si>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</si>
  <si>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</si>
  <si>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</si>
  <si>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</si>
  <si>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</si>
  <si>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</si>
  <si>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</si>
  <si>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</si>
  <si>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</si>
  <si>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</si>
  <si>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</si>
  <si>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</si>
  <si>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</si>
  <si>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</si>
  <si>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</si>
  <si>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</si>
  <si>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</si>
  <si>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</si>
  <si>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</si>
  <si>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</si>
  <si>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</si>
  <si>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</si>
  <si>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</si>
  <si>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</si>
  <si>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</si>
  <si>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</si>
  <si>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</si>
  <si>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</si>
  <si>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</si>
  <si>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</si>
  <si>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</si>
  <si>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</si>
  <si>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</si>
  <si>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</si>
  <si>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</si>
  <si>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</si>
  <si>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</si>
  <si>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</si>
  <si>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</si>
  <si>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</si>
  <si>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</si>
  <si>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</si>
  <si>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</si>
  <si>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</si>
  <si>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</si>
  <si>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</si>
  <si>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</si>
  <si>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</si>
  <si>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</si>
  <si>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</si>
  <si>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</si>
  <si>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</si>
  <si>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</si>
  <si>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</si>
  <si>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</si>
  <si>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</si>
  <si>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</si>
  <si>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</si>
  <si>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</si>
  <si>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</si>
  <si>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</si>
  <si>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</si>
  <si>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</si>
  <si>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</si>
  <si>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</si>
  <si>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</si>
  <si>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</si>
  <si>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</si>
  <si>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</si>
  <si>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</si>
  <si>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</si>
  <si>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</si>
  <si>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</si>
  <si>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</si>
  <si>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</si>
  <si>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</si>
  <si>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</si>
  <si>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</si>
  <si>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</si>
  <si>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</si>
  <si>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</si>
  <si>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</si>
  <si>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</si>
  <si>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</si>
  <si>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</si>
  <si>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</si>
  <si>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</si>
  <si>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</si>
  <si>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</si>
  <si>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</si>
  <si>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</si>
  <si>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</si>
  <si>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</si>
  <si>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</si>
  <si>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</si>
  <si>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</si>
  <si>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</si>
  <si>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</si>
  <si>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</si>
  <si>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</si>
  <si>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</si>
  <si>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</si>
  <si>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</si>
  <si>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</si>
  <si>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</si>
  <si>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</si>
  <si>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</si>
  <si>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</si>
  <si>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</si>
  <si>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</si>
  <si>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</si>
  <si>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</si>
  <si>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</si>
  <si>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</si>
  <si>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</si>
  <si>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</si>
  <si>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</si>
  <si>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</si>
  <si>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</si>
  <si>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</si>
  <si>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</si>
  <si>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</si>
  <si>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</si>
  <si>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</si>
  <si>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</si>
  <si>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</si>
  <si>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</si>
  <si>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</si>
  <si>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</si>
  <si>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</si>
  <si>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</si>
  <si>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</si>
  <si>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</si>
  <si>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</si>
  <si>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</si>
  <si>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</si>
  <si>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</si>
  <si>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</si>
  <si>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</si>
  <si>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</si>
  <si>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</si>
  <si>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</si>
  <si>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</si>
  <si>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</si>
  <si>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</si>
  <si>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</si>
  <si>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</si>
  <si>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</si>
  <si>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</si>
  <si>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</si>
  <si>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</si>
  <si>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</si>
  <si>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</si>
  <si>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</si>
  <si>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</si>
  <si>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</si>
  <si>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</si>
  <si>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</si>
  <si>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</si>
  <si>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</si>
  <si>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</si>
  <si>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</si>
  <si>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</si>
  <si>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</si>
  <si>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</si>
  <si>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</si>
  <si>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</si>
  <si>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</si>
  <si>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</si>
  <si>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</si>
  <si>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</si>
  <si>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</si>
  <si>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</si>
  <si>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</si>
  <si>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</si>
  <si>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</si>
  <si>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</si>
  <si>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</si>
  <si>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</si>
  <si>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</si>
  <si>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</si>
  <si>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</si>
  <si>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</si>
  <si>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</si>
  <si>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</si>
  <si>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</si>
  <si>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</si>
  <si>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</si>
  <si>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</si>
  <si>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</si>
  <si>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</si>
  <si>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</si>
  <si>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</si>
  <si>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</si>
  <si>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</si>
  <si>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</si>
  <si>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</si>
  <si>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</si>
  <si>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</si>
  <si>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</si>
  <si>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</si>
  <si>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</si>
  <si>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</si>
  <si>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</si>
  <si>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</si>
  <si>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</si>
  <si>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</si>
  <si>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</si>
  <si>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</si>
  <si>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</si>
  <si>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</si>
  <si>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</si>
  <si>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</si>
  <si>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</si>
  <si>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</si>
  <si>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</si>
  <si>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</si>
  <si>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</si>
  <si>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</si>
  <si>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</si>
  <si>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</si>
  <si>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</si>
  <si>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</si>
  <si>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</si>
  <si>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</si>
  <si>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</si>
  <si>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</si>
  <si>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</si>
  <si>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</si>
  <si>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</si>
  <si>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</si>
  <si>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</si>
  <si>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</si>
  <si>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</si>
  <si>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</si>
  <si>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</si>
  <si>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</si>
  <si>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</si>
  <si>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</si>
  <si>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</si>
  <si>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</si>
  <si>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</si>
  <si>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</si>
  <si>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</si>
  <si>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</si>
  <si>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</si>
  <si>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</si>
  <si>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</si>
  <si>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</si>
  <si>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</si>
  <si>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</si>
  <si>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</si>
  <si>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</si>
  <si>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</si>
  <si>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</si>
  <si>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</si>
  <si>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</si>
  <si>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</si>
  <si>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</si>
  <si>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</si>
  <si>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</si>
  <si>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</si>
  <si>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</si>
  <si>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</si>
  <si>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</si>
  <si>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</si>
  <si>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</si>
  <si>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</si>
  <si>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</si>
  <si>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</si>
  <si>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</si>
  <si>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</si>
  <si>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</si>
  <si>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</si>
  <si>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</si>
  <si>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</si>
  <si>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</si>
  <si>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</si>
  <si>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</si>
  <si>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</si>
  <si>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</si>
  <si>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</si>
  <si>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</si>
  <si>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</si>
  <si>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</si>
  <si>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</si>
  <si>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</si>
  <si>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</si>
  <si>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</si>
  <si>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</si>
  <si>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</si>
  <si>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</si>
  <si>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</si>
  <si>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</si>
  <si>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</si>
  <si>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</si>
  <si>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</si>
  <si>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</si>
  <si>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</si>
  <si>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</si>
  <si>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</si>
  <si>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</si>
  <si>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</si>
  <si>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</si>
  <si>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</si>
  <si>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</si>
  <si>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</si>
  <si>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</si>
  <si>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</si>
  <si>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</si>
  <si>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</si>
  <si>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</si>
  <si>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</si>
  <si>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</si>
  <si>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</si>
  <si>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</si>
  <si>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</si>
  <si>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</si>
  <si>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</si>
  <si>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</si>
  <si>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</si>
  <si>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</si>
  <si>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</si>
  <si>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</si>
  <si>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</si>
  <si>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</si>
  <si>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</si>
  <si>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</si>
  <si>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</si>
  <si>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</si>
  <si>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</si>
  <si>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</si>
  <si>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</si>
  <si>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</si>
  <si>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</si>
  <si>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</si>
  <si>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</si>
  <si>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</si>
  <si>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</si>
  <si>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</si>
  <si>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</si>
  <si>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</si>
  <si>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</si>
  <si>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</si>
  <si>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</si>
  <si>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</si>
  <si>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</si>
  <si>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</si>
  <si>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</si>
  <si>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</si>
  <si>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</si>
  <si>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</si>
  <si>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</si>
  <si>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</si>
  <si>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</si>
  <si>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</si>
  <si>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</si>
  <si>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</si>
  <si>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</si>
  <si>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</si>
  <si>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</si>
  <si>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</si>
  <si>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</si>
  <si>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</si>
  <si>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</si>
  <si>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</si>
  <si>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</si>
  <si>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</si>
  <si>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</si>
  <si>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</si>
  <si>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</si>
  <si>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</si>
  <si>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</si>
  <si>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</si>
  <si>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</si>
  <si>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</si>
  <si>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</si>
  <si>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</si>
  <si>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</si>
  <si>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</si>
  <si>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</si>
  <si>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</si>
  <si>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</si>
  <si>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</si>
  <si>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</si>
  <si>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</si>
  <si>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</si>
  <si>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</si>
  <si>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</si>
  <si>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</si>
  <si>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</si>
  <si>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</si>
  <si>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</si>
  <si>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</si>
  <si>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</si>
  <si>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</si>
  <si>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</si>
  <si>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</si>
  <si>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</si>
  <si>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</si>
  <si>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</si>
  <si>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</si>
  <si>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</si>
  <si>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</si>
  <si>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</si>
  <si>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</si>
  <si>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</si>
  <si>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</si>
  <si>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</si>
  <si>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</si>
  <si>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</si>
  <si>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</si>
  <si>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</si>
  <si>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</si>
  <si>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</si>
  <si>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</si>
  <si>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</si>
  <si>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</si>
  <si>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</si>
  <si>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</si>
  <si>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</si>
  <si>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</si>
  <si>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</si>
  <si>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</si>
  <si>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</si>
  <si>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</si>
  <si>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</si>
  <si>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</si>
  <si>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</si>
  <si>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</si>
  <si>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</si>
  <si>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</si>
  <si>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</si>
  <si>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</si>
  <si>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</si>
  <si>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</si>
  <si>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</si>
  <si>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</si>
  <si>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</si>
  <si>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</si>
  <si>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</si>
  <si>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</si>
  <si>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</si>
  <si>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</si>
  <si>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</si>
  <si>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</si>
  <si>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</si>
  <si>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</si>
  <si>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</si>
  <si>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</si>
  <si>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</si>
  <si>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</si>
  <si>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</si>
  <si>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</si>
  <si>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</si>
  <si>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</si>
  <si>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</si>
  <si>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</si>
  <si>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</si>
  <si>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</si>
  <si>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</si>
  <si>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</si>
  <si>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</si>
  <si>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</si>
  <si>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</si>
  <si>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</si>
  <si>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</si>
  <si>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</si>
  <si>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</si>
  <si>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</si>
  <si>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</si>
  <si>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</si>
  <si>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</si>
  <si>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</si>
  <si>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</si>
  <si>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</si>
  <si>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</si>
  <si>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</si>
  <si>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</si>
  <si>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</si>
  <si>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</si>
  <si>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</si>
  <si>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</si>
  <si>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</si>
  <si>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</si>
  <si>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</si>
  <si>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</si>
  <si>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</si>
  <si>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</si>
  <si>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</si>
  <si>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</si>
  <si>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</si>
  <si>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</si>
  <si>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</si>
  <si>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</si>
  <si>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</si>
  <si>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</si>
  <si>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</si>
  <si>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</si>
  <si>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</si>
  <si>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</si>
  <si>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</si>
  <si>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</si>
  <si>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</si>
  <si>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</si>
  <si>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</si>
  <si>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</si>
  <si>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</si>
  <si>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</si>
  <si>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</si>
  <si>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</si>
  <si>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</si>
  <si>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</si>
  <si>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</si>
  <si>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</si>
  <si>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</si>
  <si>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</si>
  <si>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</si>
  <si>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</si>
  <si>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</si>
  <si>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</si>
  <si>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</si>
  <si>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</si>
  <si>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</si>
  <si>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</si>
  <si>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</si>
  <si>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</si>
  <si>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</si>
  <si>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</si>
  <si>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</si>
  <si>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</si>
  <si>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</si>
  <si>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</si>
  <si>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</si>
  <si>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</si>
  <si>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</si>
  <si>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</si>
  <si>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</si>
  <si>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</si>
  <si>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</si>
  <si>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</si>
  <si>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</si>
  <si>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</si>
  <si>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</si>
  <si>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</si>
  <si>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</si>
  <si>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</si>
  <si>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</si>
  <si>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</si>
  <si>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</si>
  <si>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</si>
  <si>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</si>
  <si>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</si>
  <si>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</si>
  <si>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</si>
  <si>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</si>
  <si>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</si>
  <si>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</si>
  <si>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</si>
  <si>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</si>
  <si>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</si>
  <si>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</si>
  <si>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</si>
  <si>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</si>
  <si>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</si>
  <si>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</si>
  <si>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</si>
  <si>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</si>
  <si>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</si>
  <si>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</si>
  <si>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</si>
  <si>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</si>
  <si>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</si>
  <si>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</si>
  <si>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</si>
  <si>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</si>
  <si>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</si>
  <si>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</si>
  <si>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</si>
  <si>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</si>
  <si>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</si>
  <si>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</si>
  <si>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</si>
  <si>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</si>
  <si>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</si>
  <si>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</si>
  <si>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</si>
  <si>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</si>
  <si>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</si>
  <si>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</si>
  <si>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</si>
  <si>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</si>
  <si>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</si>
  <si>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</si>
  <si>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</si>
  <si>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</si>
  <si>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</si>
  <si>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</si>
  <si>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</si>
  <si>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</si>
  <si>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</si>
  <si>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</si>
  <si>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</si>
  <si>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</si>
  <si>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</si>
  <si>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</si>
  <si>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</si>
  <si>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</si>
  <si>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</si>
  <si>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</si>
  <si>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</si>
  <si>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</si>
  <si>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</si>
  <si>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</si>
  <si>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</si>
  <si>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</si>
  <si>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</si>
  <si>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</si>
  <si>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</si>
  <si>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</si>
  <si>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</si>
  <si>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</si>
  <si>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</si>
  <si>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</si>
  <si>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</si>
  <si>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</si>
  <si>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</si>
  <si>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</si>
  <si>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</si>
  <si>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</si>
  <si>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</si>
  <si>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</si>
  <si>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</si>
  <si>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</si>
  <si>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</si>
  <si>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</si>
  <si>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</si>
  <si>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</si>
  <si>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</si>
  <si>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</si>
  <si>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</si>
  <si>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</si>
  <si>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</si>
  <si>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</si>
  <si>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</si>
  <si>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</si>
  <si>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</si>
  <si>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</si>
  <si>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</si>
  <si>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</si>
  <si>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</si>
  <si>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</si>
  <si>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</si>
  <si>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</si>
  <si>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</si>
  <si>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</si>
  <si>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</si>
  <si>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</si>
  <si>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</si>
  <si>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</si>
  <si>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</si>
  <si>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</si>
  <si>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</si>
  <si>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</si>
  <si>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</si>
  <si>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</si>
  <si>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</si>
  <si>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</si>
  <si>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</si>
  <si>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</si>
  <si>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</si>
  <si>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</si>
  <si>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</si>
  <si>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</si>
  <si>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</si>
  <si>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</si>
  <si>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</si>
  <si>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</si>
  <si>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</si>
  <si>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</si>
  <si>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</si>
  <si>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</si>
  <si>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</si>
  <si>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</si>
  <si>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</si>
  <si>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</si>
  <si>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</si>
  <si>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</si>
  <si>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</si>
  <si>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</si>
  <si>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</si>
  <si>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</si>
  <si>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</si>
  <si>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</si>
  <si>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</si>
  <si>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</si>
  <si>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</si>
  <si>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</si>
  <si>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</si>
  <si>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</si>
  <si>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</si>
  <si>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</si>
  <si>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</si>
  <si>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</si>
  <si>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</si>
  <si>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</si>
  <si>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</si>
  <si>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</si>
  <si>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</si>
  <si>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</si>
  <si>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</si>
  <si>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</si>
  <si>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</si>
  <si>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</si>
  <si>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</si>
  <si>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</si>
  <si>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</si>
  <si>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</si>
  <si>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</si>
  <si>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</si>
  <si>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</si>
  <si>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</si>
  <si>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</si>
  <si>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</si>
  <si>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</si>
  <si>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</si>
  <si>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</si>
  <si>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</si>
  <si>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</si>
  <si>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</si>
  <si>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</si>
  <si>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</si>
  <si>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</si>
  <si>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</si>
  <si>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</si>
  <si>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</si>
  <si>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</si>
  <si>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</si>
  <si>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</si>
  <si>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</si>
  <si>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</si>
  <si>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</si>
  <si>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</si>
  <si>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</si>
  <si>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</si>
  <si>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</si>
  <si>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</si>
  <si>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</si>
  <si>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</si>
  <si>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</si>
  <si>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</si>
  <si>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</si>
  <si>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</si>
  <si>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</si>
  <si>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</si>
  <si>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</si>
  <si>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</si>
  <si>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</si>
  <si>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</si>
  <si>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</si>
  <si>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</si>
  <si>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</si>
  <si>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</si>
  <si>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</si>
  <si>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</si>
  <si>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</si>
  <si>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</si>
  <si>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</si>
  <si>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</si>
  <si>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</si>
  <si>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</si>
  <si>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</si>
  <si>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</si>
  <si>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</si>
  <si>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</si>
  <si>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</si>
  <si>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</si>
  <si>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</si>
  <si>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</si>
  <si>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</si>
  <si>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</si>
  <si>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</si>
  <si>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</si>
  <si>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</si>
  <si>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</si>
  <si>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</si>
  <si>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</si>
  <si>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</si>
  <si>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</si>
  <si>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</si>
  <si>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</si>
  <si>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</si>
  <si>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</si>
  <si>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</si>
  <si>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</si>
  <si>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</si>
  <si>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</si>
  <si>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</si>
  <si>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</si>
  <si>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</si>
  <si>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</si>
  <si>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</si>
  <si>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</si>
  <si>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</si>
  <si>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</si>
  <si>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</si>
  <si>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</si>
  <si>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</si>
  <si>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</si>
  <si>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</si>
  <si>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</si>
  <si>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</si>
  <si>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</si>
  <si>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</si>
  <si>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</si>
  <si>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</si>
  <si>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</si>
  <si>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</si>
  <si>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</si>
  <si>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</si>
  <si>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</si>
  <si>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</si>
  <si>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</si>
  <si>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</si>
  <si>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</si>
  <si>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</si>
  <si>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</si>
  <si>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</si>
  <si>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</si>
  <si>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</si>
  <si>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</si>
  <si>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</si>
  <si>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</si>
  <si>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</si>
  <si>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</si>
  <si>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</si>
  <si>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</si>
  <si>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</si>
  <si>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</si>
  <si>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</si>
  <si>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</si>
  <si>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</si>
  <si>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</si>
  <si>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</si>
  <si>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</si>
  <si>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</si>
  <si>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</si>
  <si>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</si>
  <si>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</si>
  <si>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</si>
  <si>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</si>
  <si>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</si>
  <si>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</si>
  <si>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</si>
  <si>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</si>
  <si>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</si>
  <si>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</si>
  <si>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</si>
  <si>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</si>
  <si>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</si>
  <si>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</si>
  <si>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</si>
  <si>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</si>
  <si>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</si>
  <si>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</si>
  <si>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</si>
  <si>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</si>
  <si>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</si>
  <si>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</si>
  <si>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</si>
  <si>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</si>
  <si>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</si>
  <si>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</si>
  <si>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</si>
  <si>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</si>
  <si>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</si>
  <si>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</si>
  <si>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</si>
  <si>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</si>
  <si>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</si>
  <si>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</si>
  <si>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</si>
  <si>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</si>
  <si>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</si>
  <si>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</si>
  <si>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</si>
  <si>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</si>
  <si>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</si>
  <si>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</si>
  <si>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</si>
  <si>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</si>
  <si>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</si>
  <si>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</si>
  <si>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</si>
  <si>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</si>
  <si>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</si>
  <si>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</si>
  <si>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</si>
  <si>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</si>
  <si>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</si>
  <si>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</si>
  <si>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</si>
  <si>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</si>
  <si>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</si>
  <si>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</si>
  <si>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</si>
  <si>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</si>
  <si>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</si>
  <si>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</si>
  <si>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</si>
  <si>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</si>
  <si>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</si>
  <si>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</si>
  <si>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</si>
  <si>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</si>
  <si>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</si>
  <si>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</si>
  <si>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</si>
  <si>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</si>
  <si>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</si>
  <si>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</si>
  <si>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</si>
  <si>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</si>
  <si>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</si>
  <si>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</si>
  <si>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</si>
  <si>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</si>
  <si>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</si>
  <si>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</si>
  <si>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</si>
  <si>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</si>
  <si>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</si>
  <si>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</si>
  <si>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</si>
  <si>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</si>
  <si>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</si>
  <si>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</si>
  <si>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</si>
  <si>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</si>
  <si>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</si>
  <si>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</si>
  <si>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</si>
  <si>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</si>
  <si>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</si>
  <si>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</si>
  <si>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</si>
  <si>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</si>
  <si>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</si>
  <si>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</si>
  <si>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</si>
  <si>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</si>
  <si>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</si>
  <si>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</si>
  <si>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</si>
  <si>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</si>
  <si>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</si>
  <si>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</si>
  <si>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</si>
  <si>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</si>
  <si>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</si>
  <si>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</si>
  <si>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</si>
  <si>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</si>
  <si>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</si>
  <si>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</si>
  <si>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</si>
  <si>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</si>
  <si>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</si>
  <si>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</si>
  <si>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</si>
  <si>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</si>
  <si>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</si>
  <si>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</si>
  <si>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</si>
  <si>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</si>
  <si>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</si>
  <si>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</si>
  <si>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</si>
  <si>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</si>
  <si>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</si>
  <si>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</si>
  <si>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</si>
  <si>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</si>
  <si>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</si>
  <si>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</si>
  <si>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</si>
  <si>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</si>
  <si>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</si>
  <si>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</si>
  <si>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</si>
  <si>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</si>
  <si>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</si>
  <si>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</si>
  <si>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</si>
  <si>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</si>
  <si>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</si>
  <si>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</si>
  <si>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</si>
  <si>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</si>
  <si>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</si>
  <si>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</si>
  <si>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</si>
  <si>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</si>
  <si>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</si>
  <si>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</si>
  <si>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</si>
  <si>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</si>
  <si>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</si>
  <si>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</si>
  <si>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</si>
  <si>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</si>
  <si>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</si>
  <si>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</si>
  <si>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</si>
  <si>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</si>
  <si>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</si>
  <si>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</si>
  <si>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</si>
  <si>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</si>
  <si>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</si>
  <si>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</si>
  <si>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</si>
  <si>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</si>
  <si>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</si>
  <si>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</si>
  <si>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</si>
  <si>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</si>
  <si>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</si>
  <si>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</si>
  <si>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</si>
  <si>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</si>
  <si>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</si>
  <si>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</si>
  <si>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</si>
  <si>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</si>
  <si>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</si>
  <si>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</si>
  <si>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</si>
  <si>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</si>
  <si>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</si>
  <si>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</si>
  <si>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</si>
  <si>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</si>
  <si>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</si>
  <si>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</si>
  <si>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</si>
  <si>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</si>
  <si>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</si>
  <si>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</si>
  <si>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</si>
  <si>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</si>
  <si>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</si>
  <si>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</si>
  <si>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</si>
  <si>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</si>
  <si>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</si>
  <si>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</si>
  <si>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</si>
  <si>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</si>
  <si>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</si>
  <si>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</si>
  <si>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</si>
  <si>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</si>
  <si>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</si>
  <si>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</si>
  <si>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</si>
  <si>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</si>
  <si>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</si>
  <si>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</si>
  <si>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</si>
  <si>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</si>
  <si>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</si>
  <si>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</si>
  <si>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</si>
  <si>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</si>
  <si>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</si>
  <si>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</si>
  <si>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</si>
  <si>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</si>
  <si>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</si>
  <si>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</si>
  <si>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</si>
  <si>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</si>
  <si>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</si>
  <si>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</si>
  <si>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</si>
  <si>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</si>
  <si>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</si>
  <si>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</si>
  <si>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</si>
  <si>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</si>
  <si>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</si>
  <si>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</si>
  <si>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</si>
  <si>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</si>
  <si>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</si>
  <si>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</si>
  <si>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</si>
  <si>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</si>
  <si>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</si>
  <si>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</si>
  <si>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</si>
  <si>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</si>
  <si>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</si>
  <si>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</si>
  <si>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</si>
  <si>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</si>
  <si>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</si>
  <si>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</si>
  <si>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</si>
  <si>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</si>
  <si>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</si>
  <si>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</si>
  <si>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</si>
  <si>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</si>
  <si>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</si>
  <si>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</si>
  <si>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</si>
  <si>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</si>
  <si>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</si>
  <si>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</si>
  <si>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</si>
  <si>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</si>
  <si>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</si>
  <si>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</si>
  <si>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</si>
  <si>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</si>
  <si>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</si>
  <si>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</si>
  <si>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</si>
  <si>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</si>
  <si>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</si>
  <si>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</si>
  <si>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</si>
  <si>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</si>
  <si>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</si>
  <si>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</si>
  <si>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</si>
  <si>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</si>
  <si>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</si>
  <si>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</si>
  <si>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</si>
  <si>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</si>
  <si>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</si>
  <si>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</si>
  <si>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</si>
  <si>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</si>
  <si>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</si>
  <si>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</si>
  <si>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</si>
  <si>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</si>
  <si>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</si>
  <si>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</si>
  <si>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</si>
  <si>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</si>
  <si>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</si>
  <si>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</si>
  <si>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</si>
  <si>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</si>
  <si>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</si>
  <si>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</si>
  <si>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</si>
  <si>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</si>
  <si>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</si>
  <si>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</si>
  <si>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</si>
  <si>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</si>
  <si>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</si>
  <si>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</si>
  <si>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</si>
  <si>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</si>
  <si>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</si>
  <si>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</si>
  <si>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</si>
  <si>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</si>
  <si>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</si>
  <si>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</si>
  <si>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</si>
  <si>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</si>
  <si>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</si>
  <si>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</si>
  <si>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</si>
  <si>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</si>
  <si>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</si>
  <si>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</si>
  <si>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</si>
  <si>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</si>
  <si>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</si>
  <si>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</si>
  <si>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</si>
  <si>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</si>
  <si>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</si>
  <si>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</si>
  <si>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</si>
  <si>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</si>
  <si>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</si>
  <si>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</si>
  <si>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</si>
  <si>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</si>
  <si>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</si>
  <si>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</si>
  <si>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</si>
  <si>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</si>
  <si>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</si>
  <si>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</si>
  <si>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</si>
  <si>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</si>
  <si>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</si>
  <si>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</si>
  <si>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</si>
  <si>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</si>
  <si>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</si>
  <si>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</si>
  <si>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</si>
  <si>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</si>
  <si>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</si>
  <si>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</si>
  <si>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</si>
  <si>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</si>
  <si>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</si>
  <si>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</si>
  <si>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</si>
  <si>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</si>
  <si>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</si>
  <si>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</si>
  <si>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</si>
  <si>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</si>
  <si>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</si>
  <si>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</si>
  <si>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</si>
  <si>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</si>
  <si>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</si>
  <si>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</si>
  <si>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</si>
  <si>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</si>
  <si>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</si>
  <si>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</si>
  <si>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</si>
  <si>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</si>
  <si>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</si>
  <si>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</si>
  <si>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</si>
  <si>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</si>
  <si>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</si>
  <si>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</si>
  <si>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</si>
  <si>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</si>
  <si>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</si>
  <si>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</si>
  <si>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</si>
  <si>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</si>
  <si>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</si>
  <si>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</si>
  <si>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</si>
  <si>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</si>
  <si>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</si>
  <si>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</si>
  <si>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</si>
  <si>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</si>
  <si>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</si>
  <si>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</si>
  <si>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</si>
  <si>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</si>
  <si>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</si>
  <si>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</si>
  <si>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</si>
  <si>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</si>
  <si>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</si>
  <si>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</si>
  <si>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</si>
  <si>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</si>
  <si>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</si>
  <si>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</si>
  <si>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</si>
  <si>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</si>
  <si>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</si>
  <si>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</si>
  <si>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</si>
  <si>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</si>
  <si>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</si>
  <si>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</si>
  <si>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</si>
  <si>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</si>
  <si>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</si>
  <si>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</si>
  <si>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</si>
  <si>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</si>
  <si>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</si>
  <si>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</si>
  <si>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</si>
  <si>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</si>
  <si>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</si>
  <si>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</si>
  <si>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</si>
  <si>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</si>
  <si>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</si>
  <si>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</si>
  <si>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</si>
  <si>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</si>
  <si>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</si>
  <si>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</si>
  <si>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</si>
  <si>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</si>
  <si>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</si>
  <si>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</si>
  <si>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</si>
  <si>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</si>
  <si>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</si>
  <si>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</si>
  <si>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</si>
  <si>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</si>
  <si>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</si>
  <si>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</si>
  <si>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</si>
  <si>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</si>
  <si>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</si>
  <si>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</si>
  <si>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</si>
  <si>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</si>
  <si>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</si>
  <si>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</si>
  <si>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</si>
  <si>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</si>
  <si>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</si>
  <si>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</si>
  <si>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</si>
  <si>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</si>
  <si>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</si>
  <si>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</si>
  <si>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</si>
  <si>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</si>
  <si>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</si>
  <si>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</si>
  <si>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</si>
  <si>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</si>
  <si>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</si>
  <si>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</si>
  <si>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</si>
  <si>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</si>
  <si>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</si>
  <si>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</si>
  <si>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</si>
  <si>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</si>
  <si>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</si>
  <si>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</si>
  <si>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</si>
  <si>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</si>
  <si>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</si>
  <si>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</si>
  <si>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</si>
  <si>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</si>
  <si>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</si>
  <si>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</si>
  <si>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</si>
  <si>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</si>
  <si>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</si>
  <si>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</si>
  <si>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</si>
  <si>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</si>
  <si>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</si>
  <si>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</si>
  <si>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</si>
  <si>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</si>
  <si>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</si>
  <si>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</si>
  <si>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</si>
  <si>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</si>
  <si>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</si>
  <si>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</si>
  <si>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</si>
  <si>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</si>
  <si>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</si>
  <si>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</si>
  <si>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</si>
  <si>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</si>
  <si>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</si>
  <si>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</si>
  <si>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</si>
  <si>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</si>
  <si>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</si>
  <si>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</si>
  <si>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</si>
  <si>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</si>
  <si>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</si>
  <si>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</si>
  <si>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</si>
  <si>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</si>
  <si>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</si>
  <si>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</si>
  <si>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</si>
  <si>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</si>
  <si>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</si>
  <si>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</si>
  <si>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</si>
  <si>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</si>
  <si>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</si>
  <si>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</si>
  <si>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</si>
  <si>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</si>
  <si>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</si>
  <si>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</si>
  <si>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</si>
  <si>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</si>
  <si>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</si>
  <si>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</si>
  <si>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</si>
  <si>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</si>
  <si>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</si>
  <si>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</si>
  <si>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</si>
  <si>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</si>
  <si>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</si>
  <si>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</si>
  <si>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</si>
  <si>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</si>
  <si>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</si>
  <si>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</si>
  <si>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</si>
  <si>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</si>
  <si>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</si>
  <si>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</si>
  <si>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</si>
  <si>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</si>
  <si>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</si>
  <si>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</si>
  <si>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</si>
  <si>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</si>
  <si>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</si>
  <si>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</si>
  <si>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</si>
  <si>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</si>
  <si>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</si>
  <si>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</si>
  <si>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</si>
  <si>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</si>
  <si>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</si>
  <si>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</si>
  <si>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</si>
  <si>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</si>
  <si>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</si>
  <si>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</si>
  <si>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</si>
  <si>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</si>
  <si>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</si>
  <si>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</si>
  <si>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</si>
  <si>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</si>
  <si>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</si>
  <si>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</si>
  <si>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</si>
  <si>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</si>
  <si>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</si>
  <si>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</si>
  <si>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</si>
  <si>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</si>
  <si>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</si>
  <si>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</si>
  <si>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</si>
  <si>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</si>
  <si>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</si>
  <si>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</si>
  <si>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</si>
  <si>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</si>
  <si>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</si>
  <si>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</si>
  <si>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</si>
  <si>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</si>
  <si>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</si>
  <si>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</si>
  <si>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</si>
  <si>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</si>
  <si>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</si>
  <si>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</si>
  <si>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</si>
  <si>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</si>
  <si>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</si>
  <si>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</si>
  <si>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</si>
  <si>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</si>
  <si>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</si>
  <si>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</si>
  <si>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</si>
  <si>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</si>
  <si>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</si>
  <si>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</si>
  <si>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</si>
  <si>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</si>
  <si>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</si>
  <si>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</si>
  <si>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</si>
  <si>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</si>
  <si>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</si>
  <si>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</si>
  <si>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</si>
  <si>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</si>
  <si>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</si>
  <si>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</si>
  <si>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</si>
  <si>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</si>
  <si>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</si>
  <si>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</si>
  <si>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</si>
  <si>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</si>
  <si>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</si>
  <si>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</si>
  <si>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</si>
  <si>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</si>
  <si>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</si>
  <si>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</si>
  <si>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</si>
  <si>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</si>
  <si>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</si>
  <si>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</si>
  <si>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</si>
  <si>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</si>
  <si>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</si>
  <si>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</si>
  <si>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</si>
  <si>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</si>
  <si>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</si>
  <si>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</si>
  <si>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</si>
  <si>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</si>
  <si>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</si>
  <si>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</si>
  <si>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</si>
  <si>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</si>
  <si>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</si>
  <si>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</si>
  <si>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</si>
  <si>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</si>
  <si>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</si>
  <si>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</si>
  <si>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</si>
  <si>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</si>
  <si>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</si>
  <si>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</si>
  <si>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</si>
  <si>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</si>
  <si>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</si>
  <si>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</si>
  <si>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</si>
  <si>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</si>
  <si>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</si>
  <si>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</si>
  <si>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</si>
  <si>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</si>
  <si>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</si>
  <si>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</si>
  <si>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</si>
  <si>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</si>
  <si>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</si>
  <si>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</si>
  <si>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</si>
  <si>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</si>
  <si>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</si>
  <si>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</si>
  <si>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</si>
  <si>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</si>
  <si>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</si>
  <si>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</si>
  <si>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</si>
  <si>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</si>
  <si>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</si>
  <si>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</si>
  <si>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</si>
  <si>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</si>
  <si>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</si>
  <si>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</si>
  <si>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</si>
  <si>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</si>
  <si>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</si>
  <si>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</si>
  <si>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</si>
  <si>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</si>
  <si>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</si>
  <si>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</si>
  <si>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</si>
  <si>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</si>
  <si>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</si>
  <si>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</si>
  <si>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</si>
  <si>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</si>
  <si>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</si>
  <si>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</si>
  <si>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</si>
  <si>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</si>
  <si>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</si>
  <si>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</si>
  <si>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</si>
  <si>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</si>
  <si>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</si>
  <si>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</si>
  <si>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</si>
  <si>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</si>
  <si>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</si>
  <si>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</si>
  <si>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</si>
  <si>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</si>
  <si>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</si>
  <si>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</si>
  <si>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</si>
  <si>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</si>
  <si>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</si>
  <si>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</si>
  <si>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</si>
  <si>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</si>
  <si>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</si>
  <si>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</si>
  <si>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</si>
  <si>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</si>
  <si>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</si>
  <si>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</si>
  <si>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</si>
  <si>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</si>
  <si>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</si>
  <si>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</si>
  <si>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</si>
  <si>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</si>
  <si>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</si>
  <si>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</si>
  <si>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</si>
  <si>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</si>
  <si>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</si>
  <si>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</si>
  <si>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</si>
  <si>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</si>
  <si>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</si>
  <si>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</si>
  <si>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</si>
  <si>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</si>
  <si>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</si>
  <si>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</si>
  <si>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</si>
  <si>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</si>
  <si>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</si>
  <si>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</si>
  <si>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</si>
  <si>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</si>
  <si>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</si>
  <si>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</si>
  <si>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</si>
  <si>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</si>
  <si>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</si>
  <si>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</si>
  <si>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</si>
  <si>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</si>
  <si>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</si>
  <si>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</si>
  <si>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</si>
  <si>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</si>
  <si>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</si>
  <si>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</si>
  <si>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</si>
  <si>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</si>
  <si>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</si>
  <si>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</si>
  <si>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</si>
  <si>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</si>
  <si>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</si>
  <si>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</si>
  <si>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</si>
  <si>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</si>
  <si>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</si>
  <si>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</si>
  <si>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</si>
  <si>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</si>
  <si>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</si>
  <si>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</si>
  <si>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</si>
  <si>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</si>
  <si>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</si>
  <si>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</si>
  <si>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</si>
  <si>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</si>
  <si>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</si>
  <si>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</si>
  <si>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</si>
  <si>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</si>
  <si>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</si>
  <si>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</si>
  <si>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</si>
  <si>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</si>
  <si>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</si>
  <si>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</si>
  <si>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</si>
  <si>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</si>
  <si>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</si>
  <si>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</si>
  <si>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</si>
  <si>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</si>
  <si>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</si>
  <si>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</si>
  <si>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</si>
  <si>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</si>
  <si>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</si>
  <si>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</si>
  <si>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</si>
  <si>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</si>
  <si>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</si>
  <si>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</si>
  <si>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</si>
  <si>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</si>
  <si>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</si>
  <si>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</si>
  <si>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</si>
  <si>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</si>
  <si>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</si>
  <si>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</si>
  <si>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</si>
  <si>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</si>
  <si>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</si>
  <si>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</si>
  <si>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</si>
  <si>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</si>
  <si>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</si>
  <si>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</si>
  <si>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</si>
  <si>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</si>
  <si>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</si>
  <si>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</si>
  <si>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</si>
  <si>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</si>
  <si>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</si>
  <si>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</si>
  <si>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</si>
  <si>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</si>
  <si>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</si>
  <si>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</si>
  <si>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</si>
  <si>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</si>
  <si>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</si>
  <si>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</si>
  <si>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</si>
  <si>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</si>
  <si>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</si>
  <si>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</si>
  <si>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</si>
  <si>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</si>
  <si>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</si>
  <si>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</si>
  <si>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</si>
  <si>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</si>
  <si>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</si>
  <si>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</si>
  <si>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</si>
  <si>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</si>
  <si>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</si>
  <si>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</si>
  <si>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</si>
  <si>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</si>
  <si>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</si>
  <si>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</si>
  <si>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</si>
  <si>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</si>
  <si>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</si>
  <si>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</si>
  <si>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</si>
  <si>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</si>
  <si>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</si>
  <si>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</si>
  <si>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</si>
  <si>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</si>
  <si>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</si>
  <si>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</si>
  <si>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</si>
  <si>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</si>
  <si>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</si>
  <si>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</si>
  <si>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</si>
  <si>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</si>
  <si>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</si>
  <si>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</si>
  <si>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</si>
  <si>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</si>
  <si>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</si>
  <si>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</si>
  <si>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</si>
  <si>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</si>
  <si>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</si>
  <si>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</si>
  <si>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</si>
  <si>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</si>
  <si>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</si>
  <si>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</si>
  <si>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</si>
  <si>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</si>
  <si>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</si>
  <si>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</si>
  <si>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</si>
  <si>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</si>
  <si>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</si>
  <si>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</si>
  <si>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</si>
  <si>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</si>
  <si>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</si>
  <si>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</si>
  <si>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</si>
  <si>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</si>
  <si>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</si>
  <si>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</si>
  <si>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</si>
  <si>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</si>
  <si>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</si>
  <si>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</si>
  <si>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</si>
  <si>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</si>
  <si>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</si>
  <si>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</si>
  <si>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</si>
  <si>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</si>
  <si>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</si>
  <si>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</si>
  <si>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</si>
  <si>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</si>
  <si>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</si>
  <si>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</si>
  <si>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</si>
  <si>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</si>
  <si>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</si>
  <si>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</si>
  <si>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</si>
  <si>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</si>
  <si>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</si>
  <si>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</si>
  <si>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</si>
  <si>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</si>
  <si>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</si>
  <si>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</si>
  <si>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</si>
  <si>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</si>
  <si>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</si>
  <si>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</si>
  <si>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</si>
  <si>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</si>
  <si>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</si>
  <si>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</si>
  <si>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</si>
  <si>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</si>
  <si>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</si>
  <si>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</si>
  <si>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</si>
  <si>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</si>
  <si>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</si>
  <si>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</si>
  <si>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</si>
  <si>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</si>
  <si>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</si>
  <si>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</si>
  <si>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</si>
  <si>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</si>
  <si>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</si>
  <si>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</si>
  <si>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</si>
  <si>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</si>
  <si>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</si>
  <si>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</si>
  <si>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</si>
  <si>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</si>
  <si>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</si>
  <si>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</si>
  <si>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</si>
  <si>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</si>
  <si>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</si>
  <si>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</si>
  <si>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</si>
  <si>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</si>
  <si>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</si>
  <si>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</si>
  <si>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</si>
  <si>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</si>
  <si>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</si>
  <si>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</si>
  <si>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</si>
  <si>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</si>
  <si>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</si>
  <si>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</si>
  <si>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</si>
  <si>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</si>
  <si>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</si>
  <si>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</si>
  <si>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</si>
  <si>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</si>
  <si>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</si>
  <si>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</si>
  <si>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</si>
  <si>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</si>
  <si>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</si>
  <si>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</si>
  <si>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</si>
  <si>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</si>
  <si>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</si>
  <si>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</si>
  <si>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</si>
  <si>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</si>
  <si>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</si>
  <si>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</si>
  <si>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</si>
  <si>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</si>
  <si>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</si>
  <si>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</si>
  <si>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</si>
  <si>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</si>
  <si>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</si>
  <si>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</si>
  <si>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</si>
  <si>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</si>
  <si>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</si>
  <si>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</si>
  <si>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</si>
  <si>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</si>
  <si>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</si>
  <si>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</si>
  <si>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</si>
  <si>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</si>
  <si>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</si>
  <si>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</si>
  <si>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</si>
  <si>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</si>
  <si>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</si>
  <si>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</si>
  <si>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</si>
  <si>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</si>
  <si>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</si>
  <si>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</si>
  <si>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</si>
  <si>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</si>
  <si>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</si>
  <si>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</si>
  <si>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</si>
  <si>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</si>
  <si>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</si>
  <si>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</si>
  <si>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</si>
  <si>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</si>
  <si>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</si>
  <si>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</si>
  <si>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</si>
  <si>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</si>
  <si>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</si>
  <si>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</si>
  <si>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</si>
  <si>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</si>
  <si>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</si>
  <si>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</si>
  <si>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</si>
  <si>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</si>
  <si>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</si>
  <si>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</si>
  <si>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</si>
  <si>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</si>
  <si>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</si>
  <si>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</si>
  <si>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</si>
  <si>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</si>
  <si>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</si>
  <si>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</si>
  <si>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</si>
  <si>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</si>
  <si>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</si>
  <si>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</si>
  <si>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</si>
  <si>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</si>
  <si>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</si>
  <si>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</si>
  <si>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</si>
  <si>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</si>
  <si>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</si>
  <si>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</si>
  <si>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</si>
  <si>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</si>
  <si>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</si>
  <si>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</si>
  <si>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</si>
  <si>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</si>
  <si>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</si>
  <si>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</si>
  <si>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</si>
  <si>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</si>
  <si>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</si>
  <si>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</si>
  <si>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</si>
  <si>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</si>
  <si>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</si>
  <si>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</si>
  <si>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</si>
  <si>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</si>
  <si>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</si>
  <si>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</si>
  <si>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</si>
  <si>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</si>
  <si>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</si>
  <si>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</si>
  <si>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</si>
  <si>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</si>
  <si>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</si>
  <si>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</si>
  <si>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</si>
  <si>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</si>
  <si>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</si>
  <si>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</si>
  <si>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</si>
  <si>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</si>
  <si>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</si>
  <si>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</si>
  <si>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</si>
  <si>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</si>
  <si>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</si>
  <si>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</si>
  <si>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</si>
  <si>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</si>
  <si>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</si>
  <si>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</si>
  <si>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</si>
  <si>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</si>
  <si>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</si>
  <si>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</si>
  <si>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</si>
  <si>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</si>
  <si>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</si>
  <si>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</si>
  <si>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</si>
  <si>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</si>
  <si>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</si>
  <si>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</si>
  <si>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</si>
  <si>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</si>
  <si>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</si>
  <si>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</si>
  <si>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</si>
  <si>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</si>
  <si>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</si>
  <si>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</si>
  <si>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</si>
  <si>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</si>
  <si>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</si>
  <si>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</si>
  <si>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</si>
  <si>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</si>
  <si>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</si>
  <si>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</si>
  <si>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</si>
  <si>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</si>
  <si>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</si>
  <si>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</si>
  <si>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</si>
  <si>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</si>
  <si>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</si>
  <si>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</si>
  <si>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</si>
  <si>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</si>
  <si>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</si>
  <si>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</si>
  <si>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</si>
  <si>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</si>
  <si>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</si>
  <si>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</si>
  <si>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</si>
  <si>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</si>
  <si>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</si>
  <si>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</si>
  <si>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</si>
  <si>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</si>
  <si>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</si>
  <si>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</si>
  <si>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</si>
  <si>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</si>
  <si>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</si>
  <si>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</si>
  <si>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</si>
  <si>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</si>
  <si>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</si>
  <si>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</si>
  <si>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</si>
  <si>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</si>
  <si>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</si>
  <si>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</si>
  <si>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</si>
  <si>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</si>
  <si>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</si>
  <si>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</si>
  <si>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</si>
  <si>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</si>
  <si>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</si>
  <si>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</si>
  <si>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</si>
  <si>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</si>
  <si>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</si>
  <si>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</si>
  <si>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</si>
  <si>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</si>
  <si>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</si>
  <si>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</si>
  <si>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</si>
  <si>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</si>
  <si>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</si>
  <si>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</si>
  <si>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</si>
  <si>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</si>
  <si>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</si>
  <si>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</si>
  <si>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</si>
  <si>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</si>
  <si>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</si>
  <si>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</si>
  <si>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</si>
  <si>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</si>
  <si>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</si>
  <si>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</si>
  <si>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</si>
  <si>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</si>
  <si>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</si>
  <si>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</si>
  <si>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</si>
  <si>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</si>
  <si>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</si>
  <si>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</si>
  <si>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</si>
  <si>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</si>
  <si>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</si>
  <si>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</si>
  <si>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</si>
  <si>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</si>
  <si>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</si>
  <si>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</si>
  <si>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</si>
  <si>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</si>
  <si>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</si>
  <si>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</si>
  <si>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</si>
  <si>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</si>
  <si>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</si>
  <si>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</si>
  <si>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</si>
  <si>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</si>
  <si>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</si>
  <si>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</si>
  <si>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</si>
  <si>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</si>
  <si>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</si>
  <si>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</si>
  <si>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</si>
  <si>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</si>
  <si>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</si>
  <si>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</si>
  <si>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</si>
  <si>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</si>
  <si>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</si>
  <si>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</si>
  <si>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</si>
  <si>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</si>
  <si>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</si>
  <si>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</si>
  <si>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</si>
  <si>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</si>
  <si>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</si>
  <si>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</si>
  <si>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</si>
  <si>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</si>
  <si>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</si>
  <si>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</si>
  <si>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</si>
  <si>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</si>
  <si>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</si>
  <si>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</si>
  <si>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</si>
  <si>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</si>
  <si>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</si>
  <si>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</si>
  <si>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</si>
  <si>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</si>
  <si>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</si>
  <si>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</si>
  <si>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</si>
  <si>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</si>
  <si>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</si>
  <si>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</si>
  <si>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</si>
  <si>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</si>
  <si>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</si>
  <si>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</si>
  <si>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</si>
  <si>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</si>
  <si>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</si>
  <si>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</si>
  <si>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</si>
  <si>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</si>
  <si>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</si>
  <si>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</si>
  <si>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</si>
  <si>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</si>
  <si>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</si>
  <si>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</si>
  <si>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</si>
  <si>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</si>
  <si>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</si>
  <si>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</si>
  <si>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</si>
  <si>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</si>
  <si>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</si>
  <si>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</si>
  <si>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</si>
  <si>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</si>
  <si>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</si>
  <si>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</si>
  <si>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</si>
  <si>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</si>
  <si>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</si>
  <si>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</si>
  <si>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</si>
  <si>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</si>
  <si>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</si>
  <si>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</si>
  <si>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</si>
  <si>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</si>
  <si>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</si>
  <si>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</si>
  <si>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</si>
  <si>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</si>
  <si>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</si>
  <si>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</si>
  <si>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</si>
  <si>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</si>
  <si>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</si>
  <si>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</si>
  <si>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</si>
  <si>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</si>
  <si>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</si>
  <si>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</si>
  <si>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</si>
  <si>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</si>
  <si>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</si>
  <si>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</si>
  <si>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</si>
  <si>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</si>
  <si>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</si>
  <si>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</si>
  <si>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</si>
  <si>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</si>
  <si>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</si>
  <si>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</si>
  <si>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</si>
  <si>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</si>
  <si>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</si>
  <si>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</si>
  <si>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</si>
  <si>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</si>
  <si>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</si>
  <si>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</si>
  <si>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</si>
  <si>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</si>
  <si>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</si>
  <si>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</si>
  <si>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</si>
  <si>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</si>
  <si>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</si>
  <si>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</si>
  <si>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</si>
  <si>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</si>
  <si>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</si>
  <si>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</si>
  <si>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</si>
  <si>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</si>
  <si>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</si>
  <si>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</si>
  <si>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</si>
  <si>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</si>
  <si>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</si>
  <si>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</si>
  <si>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</si>
  <si>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</si>
  <si>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</si>
  <si>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</si>
  <si>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</si>
  <si>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</si>
  <si>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</si>
  <si>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</si>
  <si>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</si>
  <si>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</si>
  <si>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</si>
  <si>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</si>
  <si>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</si>
  <si>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</si>
  <si>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</si>
  <si>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</si>
  <si>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</si>
  <si>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</si>
  <si>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</si>
  <si>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</si>
  <si>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</si>
  <si>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</si>
  <si>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</si>
  <si>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</si>
  <si>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</si>
  <si>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</si>
  <si>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</si>
  <si>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</si>
  <si>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</si>
  <si>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</si>
  <si>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</si>
  <si>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</si>
  <si>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</si>
  <si>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</si>
  <si>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</si>
  <si>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</si>
  <si>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</si>
  <si>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</si>
  <si>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</si>
  <si>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</si>
  <si>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</si>
  <si>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</si>
  <si>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</si>
  <si>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</si>
  <si>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</si>
  <si>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</si>
  <si>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</si>
  <si>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</si>
  <si>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</si>
  <si>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</si>
  <si>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</si>
  <si>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</si>
  <si>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</si>
  <si>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</si>
  <si>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</si>
  <si>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</si>
  <si>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</si>
  <si>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</si>
  <si>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</si>
  <si>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</si>
  <si>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</si>
  <si>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</si>
  <si>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</si>
  <si>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</si>
  <si>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</si>
  <si>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</si>
  <si>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</si>
  <si>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</si>
  <si>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</si>
  <si>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</si>
  <si>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</si>
  <si>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</si>
  <si>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</si>
  <si>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</si>
  <si>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</si>
  <si>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</si>
  <si>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</si>
  <si>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</si>
  <si>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</si>
  <si>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</si>
  <si>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</si>
  <si>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</si>
  <si>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</si>
  <si>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</si>
  <si>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</si>
  <si>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</si>
  <si>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</si>
  <si>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</si>
  <si>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</si>
  <si>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</si>
  <si>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</si>
  <si>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</si>
  <si>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</si>
  <si>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</si>
  <si>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</si>
  <si>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</si>
  <si>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</si>
  <si>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</si>
  <si>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</si>
  <si>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</si>
  <si>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</si>
  <si>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</si>
  <si>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</si>
  <si>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</si>
  <si>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</si>
  <si>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</si>
  <si>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</si>
  <si>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</si>
  <si>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</si>
  <si>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</si>
  <si>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</si>
  <si>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</si>
  <si>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</si>
  <si>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</si>
  <si>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</si>
  <si>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</si>
  <si>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</si>
  <si>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</si>
  <si>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</si>
  <si>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</si>
  <si>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</si>
  <si>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</si>
  <si>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</si>
  <si>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</si>
  <si>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</si>
  <si>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</si>
  <si>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</si>
  <si>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</si>
  <si>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</si>
  <si>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</si>
  <si>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</si>
  <si>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</si>
  <si>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</si>
  <si>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</si>
  <si>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</si>
  <si>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</si>
  <si>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</si>
  <si>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</si>
  <si>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</si>
  <si>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</si>
  <si>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</si>
  <si>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</si>
  <si>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</si>
  <si>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</si>
  <si>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</si>
  <si>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</si>
  <si>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</si>
  <si>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</si>
  <si>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</si>
  <si>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</si>
  <si>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</si>
  <si>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</si>
  <si>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</si>
  <si>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</si>
  <si>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</si>
  <si>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</si>
  <si>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</si>
  <si>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</si>
  <si>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</si>
  <si>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</si>
  <si>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</si>
  <si>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</si>
  <si>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</si>
  <si>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</si>
  <si>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</si>
  <si>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</si>
  <si>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</si>
  <si>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</si>
  <si>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</si>
  <si>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</si>
  <si>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</si>
  <si>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</si>
  <si>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</si>
  <si>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</si>
  <si>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</si>
  <si>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</si>
  <si>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</si>
  <si>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</si>
  <si>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</si>
  <si>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</si>
  <si>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</si>
  <si>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</si>
  <si>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</si>
  <si>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</si>
  <si>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</si>
  <si>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</si>
  <si>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</si>
  <si>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</si>
  <si>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</si>
  <si>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</si>
  <si>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</si>
  <si>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</si>
  <si>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</si>
  <si>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</si>
  <si>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</si>
  <si>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</si>
  <si>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</si>
  <si>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</si>
  <si>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</si>
  <si>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</si>
  <si>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</si>
  <si>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</si>
  <si>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</si>
  <si>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</si>
  <si>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</si>
  <si>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</si>
  <si>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</si>
  <si>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</si>
  <si>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</si>
  <si>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</si>
  <si>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</si>
  <si>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</si>
  <si>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</si>
  <si>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</si>
  <si>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</si>
  <si>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</si>
  <si>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</si>
  <si>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</si>
  <si>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</si>
  <si>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</si>
  <si>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</si>
  <si>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</si>
  <si>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</si>
  <si>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</si>
  <si>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</si>
  <si>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</si>
  <si>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</si>
  <si>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</si>
  <si>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</si>
  <si>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</si>
  <si>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</si>
  <si>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</si>
  <si>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</si>
  <si>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</si>
  <si>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</si>
  <si>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</si>
  <si>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</si>
  <si>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</si>
  <si>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</si>
  <si>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</si>
  <si>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</si>
  <si>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</si>
  <si>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</si>
  <si>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</si>
  <si>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</si>
  <si>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</si>
  <si>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</si>
  <si>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</si>
  <si>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</si>
  <si>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</si>
  <si>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</si>
  <si>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</si>
  <si>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</si>
  <si>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</si>
  <si>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</si>
  <si>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</si>
  <si>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</si>
  <si>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</si>
  <si>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</si>
  <si>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</si>
  <si>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</si>
  <si>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</si>
  <si>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</si>
  <si>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</si>
  <si>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</si>
  <si>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</si>
  <si>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</si>
  <si>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</si>
  <si>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</si>
  <si>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</si>
  <si>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</si>
  <si>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</si>
  <si>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</si>
  <si>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</si>
  <si>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</si>
  <si>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</si>
  <si>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</si>
  <si>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</si>
  <si>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</si>
  <si>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</si>
  <si>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</si>
  <si>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</si>
  <si>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</si>
  <si>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</si>
  <si>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</si>
  <si>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</si>
  <si>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</si>
  <si>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</si>
  <si>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</si>
  <si>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</si>
  <si>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</si>
  <si>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</si>
  <si>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</si>
  <si>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</si>
  <si>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</si>
  <si>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</si>
  <si>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</si>
  <si>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</si>
  <si>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</si>
  <si>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</si>
  <si>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</si>
  <si>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</si>
  <si>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</si>
  <si>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</si>
  <si>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</si>
  <si>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</si>
  <si>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</si>
  <si>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</si>
  <si>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</si>
  <si>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</si>
  <si>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</si>
  <si>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</si>
  <si>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</si>
  <si>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</si>
  <si>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</si>
  <si>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</si>
  <si>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</si>
  <si>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</si>
  <si>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</si>
  <si>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</si>
  <si>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</si>
  <si>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</si>
  <si>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</si>
  <si>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</si>
  <si>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</si>
  <si>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</si>
  <si>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</si>
  <si>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</si>
  <si>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</si>
  <si>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</si>
  <si>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</si>
  <si>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</si>
  <si>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</si>
  <si>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</si>
  <si>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</si>
  <si>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</si>
  <si>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</si>
  <si>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</si>
  <si>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</si>
  <si>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</si>
  <si>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</si>
  <si>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</si>
  <si>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</si>
  <si>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</si>
  <si>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</si>
  <si>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</si>
  <si>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</si>
  <si>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</si>
  <si>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</si>
  <si>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</si>
  <si>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</si>
  <si>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</si>
  <si>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</si>
  <si>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</si>
  <si>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</si>
  <si>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</si>
  <si>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</si>
  <si>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</si>
  <si>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</si>
  <si>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</si>
  <si>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</si>
  <si>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</si>
  <si>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</si>
  <si>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</si>
  <si>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</si>
  <si>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</si>
  <si>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</si>
  <si>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</si>
  <si>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</si>
  <si>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</si>
  <si>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</si>
  <si>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</si>
  <si>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</si>
  <si>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</si>
  <si>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</si>
  <si>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</si>
  <si>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</si>
  <si>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</si>
  <si>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</si>
  <si>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</si>
  <si>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</si>
  <si>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</si>
  <si>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</si>
  <si>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</si>
  <si>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</si>
  <si>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</si>
  <si>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</si>
  <si>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</si>
  <si>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</si>
  <si>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</si>
  <si>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</si>
  <si>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</si>
  <si>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</si>
  <si>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</si>
  <si>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</si>
  <si>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</si>
  <si>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</si>
  <si>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</si>
  <si>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</si>
  <si>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</si>
  <si>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</si>
  <si>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</si>
  <si>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</si>
  <si>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</si>
  <si>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</si>
  <si>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</si>
  <si>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</si>
  <si>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</si>
  <si>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</si>
  <si>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</si>
  <si>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</si>
  <si>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</si>
  <si>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</si>
  <si>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</si>
  <si>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</si>
  <si>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</si>
  <si>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</si>
  <si>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</si>
  <si>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</si>
  <si>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</si>
  <si>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</si>
  <si>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</si>
  <si>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</si>
  <si>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</si>
  <si>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</si>
  <si>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</si>
  <si>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</si>
  <si>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</si>
  <si>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</si>
  <si>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</si>
  <si>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</si>
  <si>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</si>
  <si>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</si>
  <si>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</si>
  <si>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</si>
  <si>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</si>
  <si>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</si>
  <si>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</si>
  <si>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</si>
  <si>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</si>
  <si>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</si>
  <si>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</si>
  <si>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</si>
  <si>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</si>
  <si>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</si>
  <si>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</si>
  <si>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</si>
  <si>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</si>
  <si>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</si>
  <si>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</si>
  <si>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</si>
  <si>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</si>
  <si>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</si>
  <si>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</si>
  <si>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</si>
  <si>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</si>
  <si>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</si>
  <si>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</si>
  <si>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</si>
  <si>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</si>
  <si>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</si>
  <si>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</si>
  <si>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</si>
  <si>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</si>
  <si>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</si>
  <si>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</si>
  <si>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</si>
  <si>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</si>
  <si>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</si>
  <si>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</si>
  <si>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</si>
  <si>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</si>
  <si>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</si>
  <si>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</si>
  <si>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</si>
  <si>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</si>
  <si>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</si>
  <si>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</si>
  <si>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</si>
  <si>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</si>
  <si>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</si>
  <si>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</si>
  <si>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</si>
  <si>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</si>
  <si>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</si>
  <si>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</si>
  <si>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</si>
  <si>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</si>
  <si>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</si>
  <si>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</si>
  <si>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</si>
  <si>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</si>
  <si>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</si>
  <si>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</si>
  <si>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</si>
  <si>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</si>
  <si>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</si>
  <si>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</si>
  <si>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</si>
  <si>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</si>
  <si>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</si>
  <si>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</si>
  <si>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</si>
  <si>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</si>
  <si>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</si>
  <si>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</si>
  <si>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</si>
  <si>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</si>
  <si>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</si>
  <si>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</si>
  <si>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</si>
  <si>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</si>
  <si>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</si>
  <si>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</si>
  <si>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</si>
  <si>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</si>
  <si>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</si>
  <si>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</si>
  <si>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</si>
  <si>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</si>
  <si>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</si>
  <si>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</si>
  <si>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</si>
  <si>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</si>
  <si>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</si>
  <si>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</si>
  <si>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</si>
  <si>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</si>
  <si>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</si>
  <si>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</si>
  <si>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</si>
  <si>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</si>
  <si>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</si>
  <si>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</si>
  <si>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</si>
  <si>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</si>
  <si>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</si>
  <si>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</si>
  <si>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</si>
  <si>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</si>
  <si>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</si>
  <si>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</si>
  <si>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</si>
  <si>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</si>
  <si>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</si>
  <si>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</si>
  <si>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</si>
  <si>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</si>
  <si>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</si>
  <si>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</si>
  <si>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</si>
  <si>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</si>
  <si>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</si>
  <si>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</si>
  <si>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</si>
  <si>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</si>
  <si>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</si>
  <si>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</si>
  <si>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</si>
  <si>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</si>
  <si>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</si>
  <si>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</si>
  <si>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</si>
  <si>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</si>
  <si>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</si>
  <si>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</si>
  <si>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</si>
  <si>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</si>
  <si>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</si>
  <si>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</si>
  <si>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</si>
  <si>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</si>
  <si>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</si>
  <si>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</si>
  <si>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</si>
  <si>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</si>
  <si>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</si>
  <si>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</si>
  <si>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</si>
  <si>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</si>
  <si>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</si>
  <si>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</si>
  <si>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</si>
  <si>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</si>
  <si>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</si>
  <si>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</si>
  <si>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</si>
  <si>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</si>
  <si>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</si>
  <si>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</si>
  <si>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</si>
  <si>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</si>
  <si>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</si>
  <si>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</si>
  <si>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</si>
  <si>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</si>
  <si>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</si>
  <si>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</si>
  <si>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</si>
  <si>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</si>
  <si>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</si>
  <si>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</si>
  <si>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</si>
  <si>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</si>
  <si>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</si>
  <si>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</si>
  <si>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</si>
  <si>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</si>
  <si>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</si>
  <si>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</si>
  <si>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</si>
  <si>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</si>
  <si>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</si>
  <si>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</si>
  <si>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</si>
  <si>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</si>
  <si>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</si>
  <si>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</si>
  <si>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</si>
  <si>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</si>
  <si>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</si>
  <si>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</si>
  <si>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</si>
  <si>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</si>
  <si>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</si>
  <si>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</si>
  <si>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</si>
  <si>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</si>
  <si>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</si>
  <si>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</si>
  <si>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</si>
  <si>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</si>
  <si>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</si>
  <si>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</si>
  <si>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</si>
  <si>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</si>
  <si>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</si>
  <si>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</si>
  <si>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</si>
  <si>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</si>
  <si>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</si>
  <si>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</si>
  <si>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</si>
  <si>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</si>
  <si>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</si>
  <si>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</si>
  <si>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</si>
  <si>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</si>
  <si>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</si>
  <si>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</si>
  <si>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</si>
  <si>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</si>
  <si>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</si>
  <si>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</si>
  <si>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</si>
  <si>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</si>
  <si>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</si>
  <si>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</si>
  <si>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</si>
  <si>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</si>
  <si>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</si>
  <si>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</si>
  <si>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</si>
  <si>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</si>
  <si>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</si>
  <si>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</si>
  <si>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</si>
  <si>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</si>
  <si>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</si>
  <si>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</si>
  <si>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</si>
  <si>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</si>
  <si>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</si>
  <si>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</si>
  <si>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</si>
  <si>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</si>
  <si>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</si>
  <si>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</si>
  <si>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</si>
  <si>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</si>
  <si>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</si>
  <si>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</si>
  <si>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</si>
  <si>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</si>
  <si>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</si>
  <si>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</si>
  <si>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</si>
  <si>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</si>
  <si>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</si>
  <si>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</si>
  <si>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</si>
  <si>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</si>
  <si>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</si>
  <si>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</si>
  <si>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</si>
  <si>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</si>
  <si>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</si>
  <si>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</si>
  <si>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</si>
  <si>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</si>
  <si>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</si>
  <si>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</si>
  <si>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</si>
  <si>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</si>
  <si>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</si>
  <si>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</si>
  <si>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</si>
  <si>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</si>
  <si>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</si>
  <si>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</si>
  <si>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</si>
  <si>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</si>
  <si>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</si>
  <si>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</si>
  <si>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</si>
  <si>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</si>
  <si>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</si>
  <si>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</si>
  <si>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</si>
  <si>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</si>
  <si>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</si>
  <si>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</si>
  <si>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</si>
  <si>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</si>
  <si>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</si>
  <si>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</si>
  <si>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</si>
  <si>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</si>
  <si>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</si>
  <si>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</si>
  <si>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</si>
  <si>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</si>
  <si>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</si>
  <si>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</si>
  <si>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</si>
  <si>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</si>
  <si>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</si>
  <si>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</si>
  <si>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</si>
  <si>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</si>
  <si>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</si>
  <si>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</si>
  <si>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</si>
  <si>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</si>
  <si>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</si>
  <si>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</si>
  <si>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</si>
  <si>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</si>
  <si>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</si>
  <si>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</si>
  <si>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</si>
  <si>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</si>
  <si>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</si>
  <si>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</si>
  <si>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</si>
  <si>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</si>
  <si>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</si>
  <si>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</si>
  <si>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</si>
  <si>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</si>
  <si>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</si>
  <si>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</si>
  <si>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</si>
  <si>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</si>
  <si>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</si>
  <si>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</si>
  <si>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</si>
  <si>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</si>
  <si>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</si>
  <si>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</si>
  <si>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</si>
  <si>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</si>
  <si>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</si>
  <si>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</si>
  <si>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</si>
  <si>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</si>
  <si>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</si>
  <si>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</si>
  <si>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</si>
  <si>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</si>
  <si>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</si>
  <si>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</si>
  <si>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</si>
  <si>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</si>
  <si>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</si>
  <si>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</si>
  <si>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</si>
  <si>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</si>
  <si>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</si>
  <si>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</si>
  <si>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</si>
  <si>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</si>
  <si>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</si>
  <si>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</si>
  <si>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</si>
  <si>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</si>
  <si>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</si>
  <si>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</si>
  <si>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</si>
  <si>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</si>
  <si>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</si>
  <si>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</si>
  <si>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</si>
  <si>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</si>
  <si>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</si>
  <si>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</si>
  <si>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</si>
  <si>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</si>
  <si>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</si>
  <si>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</si>
  <si>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</si>
  <si>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</si>
  <si>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</si>
  <si>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</si>
  <si>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</si>
  <si>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</si>
  <si>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</si>
  <si>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</si>
  <si>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</si>
  <si>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</si>
  <si>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</si>
  <si>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</si>
  <si>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</si>
  <si>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</si>
  <si>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</si>
  <si>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</si>
  <si>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</si>
  <si>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</si>
  <si>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</si>
  <si>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</si>
  <si>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</si>
  <si>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</si>
  <si>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</si>
  <si>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</si>
  <si>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</si>
  <si>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</si>
  <si>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</si>
  <si>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</si>
  <si>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</si>
  <si>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</si>
  <si>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</si>
  <si>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</si>
  <si>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</si>
  <si>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</si>
  <si>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</si>
  <si>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</si>
  <si>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</si>
  <si>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</si>
  <si>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</si>
  <si>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</si>
  <si>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</si>
  <si>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</si>
  <si>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</si>
  <si>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</si>
  <si>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</si>
  <si>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</si>
  <si>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</si>
  <si>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</si>
  <si>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</si>
  <si>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</si>
  <si>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</si>
  <si>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</si>
  <si>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</si>
  <si>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</si>
  <si>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</si>
  <si>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</si>
  <si>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</si>
  <si>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</si>
  <si>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</si>
  <si>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</si>
  <si>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</si>
  <si>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</si>
  <si>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</si>
  <si>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</si>
  <si>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</si>
  <si>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</si>
  <si>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</si>
  <si>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</si>
  <si>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</si>
  <si>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</si>
  <si>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</si>
  <si>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</si>
  <si>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</si>
  <si>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</si>
  <si>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</si>
  <si>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</si>
  <si>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</si>
  <si>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</si>
  <si>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</si>
  <si>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</si>
  <si>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</si>
  <si>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</si>
  <si>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</si>
  <si>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</si>
  <si>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</si>
  <si>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</si>
  <si>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</si>
  <si>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</si>
  <si>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</si>
  <si>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</si>
  <si>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</si>
  <si>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</si>
  <si>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</si>
  <si>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</si>
  <si>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</si>
  <si>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</si>
  <si>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</si>
  <si>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</si>
  <si>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</si>
  <si>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</si>
  <si>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</si>
  <si>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</si>
  <si>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</si>
  <si>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</si>
  <si>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</si>
  <si>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</si>
  <si>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</si>
  <si>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</si>
  <si>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</si>
  <si>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</si>
  <si>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</si>
  <si>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</si>
  <si>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</si>
  <si>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</si>
  <si>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</si>
  <si>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</si>
  <si>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</si>
  <si>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</si>
  <si>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</si>
  <si>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</si>
  <si>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</si>
  <si>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</si>
  <si>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</si>
  <si>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</si>
  <si>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</si>
  <si>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</si>
  <si>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</si>
  <si>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</si>
  <si>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</si>
  <si>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</si>
  <si>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</si>
  <si>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</si>
  <si>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</si>
  <si>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</si>
  <si>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</si>
  <si>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</si>
  <si>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</si>
  <si>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</si>
  <si>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</si>
  <si>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</si>
  <si>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</si>
  <si>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</si>
  <si>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</si>
  <si>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</si>
  <si>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</si>
  <si>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</si>
  <si>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</si>
  <si>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</si>
  <si>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</si>
  <si>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</si>
  <si>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</si>
  <si>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</si>
  <si>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</si>
  <si>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</si>
  <si>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</si>
  <si>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</si>
  <si>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</si>
  <si>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</si>
  <si>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</si>
  <si>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</si>
  <si>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</si>
  <si>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</si>
  <si>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</si>
  <si>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</si>
  <si>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</si>
  <si>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</si>
  <si>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</si>
  <si>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</si>
  <si>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</si>
  <si>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</si>
  <si>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</si>
  <si>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</si>
  <si>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</si>
  <si>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</si>
  <si>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</si>
  <si>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</si>
  <si>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</si>
  <si>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</si>
  <si>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</si>
  <si>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</si>
  <si>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</si>
  <si>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</si>
  <si>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</si>
  <si>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</si>
  <si>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</si>
  <si>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</si>
  <si>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</si>
  <si>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</si>
  <si>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</si>
  <si>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</si>
  <si>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</si>
  <si>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</si>
  <si>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</si>
  <si>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</si>
  <si>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</si>
  <si>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</si>
  <si>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</si>
  <si>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</si>
  <si>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</si>
  <si>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</si>
  <si>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</si>
  <si>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</si>
  <si>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</si>
  <si>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</si>
  <si>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</si>
  <si>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</si>
  <si>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</si>
  <si>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</si>
  <si>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</si>
  <si>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</si>
  <si>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</si>
  <si>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</si>
  <si>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</si>
  <si>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</si>
  <si>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</si>
  <si>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</si>
  <si>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</si>
  <si>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</si>
  <si>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</si>
  <si>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</si>
  <si>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</si>
  <si>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</si>
  <si>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</si>
  <si>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</si>
  <si>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</si>
  <si>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</si>
  <si>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</si>
  <si>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</si>
  <si>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</si>
  <si>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</si>
  <si>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</si>
  <si>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</si>
  <si>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</si>
  <si>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</si>
  <si>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</si>
  <si>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</si>
  <si>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</si>
  <si>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</si>
  <si>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</si>
  <si>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</si>
  <si>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</si>
  <si>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</si>
  <si>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</si>
  <si>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</si>
  <si>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</si>
  <si>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</si>
  <si>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</si>
  <si>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</si>
  <si>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</si>
  <si>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</si>
  <si>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</si>
  <si>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</si>
  <si>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</si>
  <si>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</si>
  <si>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</si>
  <si>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</si>
  <si>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</si>
  <si>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</si>
  <si>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</si>
  <si>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</si>
  <si>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</si>
  <si>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</si>
  <si>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</si>
  <si>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</si>
  <si>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</si>
  <si>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</si>
  <si>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</si>
  <si>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</si>
  <si>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</si>
  <si>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</si>
  <si>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</si>
  <si>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</si>
  <si>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</si>
  <si>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</si>
  <si>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</si>
  <si>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</si>
  <si>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</si>
  <si>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</si>
  <si>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</si>
  <si>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</si>
  <si>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</si>
  <si>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</si>
  <si>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</si>
  <si>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</si>
  <si>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</si>
  <si>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</si>
  <si>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</si>
  <si>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</si>
  <si>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</si>
  <si>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</si>
  <si>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</si>
  <si>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</si>
  <si>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</si>
  <si>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</si>
  <si>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</si>
  <si>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</si>
  <si>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</si>
  <si>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</si>
  <si>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</si>
  <si>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</si>
  <si>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</si>
  <si>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</si>
  <si>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</si>
  <si>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</si>
  <si>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</si>
  <si>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</si>
  <si>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</si>
  <si>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</si>
  <si>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</si>
  <si>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</si>
  <si>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</si>
  <si>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</si>
  <si>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</si>
  <si>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</si>
  <si>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</si>
  <si>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</si>
  <si>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</si>
  <si>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</si>
  <si>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</si>
  <si>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</si>
  <si>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</si>
  <si>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</si>
  <si>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</si>
  <si>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</si>
  <si>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</si>
  <si>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</si>
  <si>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</si>
  <si>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</si>
  <si>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</si>
  <si>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</si>
  <si>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</si>
  <si>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</si>
  <si>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</si>
  <si>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</si>
  <si>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</si>
  <si>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</si>
  <si>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</si>
  <si>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</si>
  <si>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</si>
  <si>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</si>
  <si>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</si>
  <si>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</si>
  <si>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</si>
  <si>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</si>
  <si>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</si>
  <si>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</si>
  <si>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</si>
  <si>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</si>
  <si>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</si>
  <si>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</si>
  <si>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</si>
  <si>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</si>
  <si>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</si>
  <si>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</si>
  <si>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</si>
  <si>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</si>
  <si>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</si>
  <si>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</si>
  <si>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</si>
  <si>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</si>
  <si>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</si>
  <si>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</si>
  <si>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</si>
  <si>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</si>
  <si>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</si>
  <si>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</si>
  <si>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</si>
  <si>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</si>
  <si>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</si>
  <si>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</si>
  <si>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</si>
  <si>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</si>
  <si>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</si>
  <si>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</si>
  <si>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</si>
  <si>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</si>
  <si>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</si>
  <si>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</si>
  <si>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</si>
  <si>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</si>
  <si>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</si>
  <si>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</si>
  <si>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</si>
  <si>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</si>
  <si>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</si>
  <si>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</si>
  <si>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</si>
  <si>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</si>
  <si>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</si>
  <si>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</si>
  <si>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</si>
  <si>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</si>
  <si>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</si>
  <si>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</si>
  <si>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</si>
  <si>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</si>
  <si>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</si>
  <si>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</si>
  <si>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</si>
  <si>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</si>
  <si>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</si>
  <si>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</si>
  <si>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</si>
  <si>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</si>
  <si>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</si>
  <si>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</si>
  <si>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</si>
  <si>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</si>
  <si>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</si>
  <si>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</si>
  <si>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</si>
  <si>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</si>
  <si>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</si>
  <si>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</si>
  <si>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</si>
  <si>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</si>
  <si>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</si>
  <si>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</si>
  <si>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</si>
  <si>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</si>
  <si>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</si>
  <si>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</si>
  <si>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</si>
  <si>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</si>
  <si>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</si>
  <si>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</si>
  <si>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</si>
  <si>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</si>
  <si>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</si>
  <si>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</si>
  <si>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</si>
  <si>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</si>
  <si>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</si>
  <si>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</si>
  <si>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</si>
  <si>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</si>
  <si>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</si>
  <si>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</si>
  <si>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</si>
  <si>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</si>
  <si>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</si>
  <si>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</si>
  <si>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</si>
  <si>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</si>
  <si>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</si>
  <si>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</si>
  <si>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</si>
  <si>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</si>
  <si>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</si>
  <si>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</si>
  <si>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</si>
  <si>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</si>
  <si>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</si>
  <si>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</si>
  <si>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</si>
  <si>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</si>
  <si>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</si>
  <si>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</si>
  <si>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</si>
  <si>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</si>
  <si>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</si>
  <si>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</si>
  <si>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</si>
  <si>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</si>
  <si>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</si>
  <si>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</si>
  <si>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</si>
  <si>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</si>
  <si>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</si>
  <si>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</si>
  <si>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</si>
  <si>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</si>
  <si>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</si>
  <si>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</si>
  <si>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</si>
  <si>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</si>
  <si>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</si>
  <si>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</si>
  <si>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</si>
  <si>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</si>
  <si>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</si>
  <si>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</si>
  <si>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</si>
  <si>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</si>
  <si>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</si>
  <si>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</si>
  <si>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</si>
  <si>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</si>
  <si>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</si>
  <si>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</si>
  <si>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</si>
  <si>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</si>
  <si>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</si>
  <si>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</si>
  <si>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</si>
  <si>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</si>
  <si>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</si>
  <si>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</si>
  <si>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</si>
  <si>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</si>
  <si>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</si>
  <si>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</si>
  <si>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</si>
  <si>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</si>
  <si>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</si>
  <si>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</si>
  <si>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</si>
  <si>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</si>
  <si>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</si>
  <si>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</si>
  <si>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</si>
  <si>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</si>
  <si>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</si>
  <si>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</si>
  <si>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</si>
  <si>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</si>
  <si>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</si>
  <si>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</si>
  <si>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</si>
  <si>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</si>
  <si>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</si>
  <si>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</si>
  <si>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</si>
  <si>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</si>
  <si>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</si>
  <si>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</si>
  <si>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</si>
  <si>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</si>
  <si>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</si>
  <si>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</si>
  <si>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</si>
  <si>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</si>
  <si>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</si>
  <si>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</si>
  <si>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</si>
  <si>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</si>
  <si>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</si>
  <si>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</si>
  <si>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</si>
  <si>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</si>
  <si>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</si>
  <si>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</si>
  <si>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</si>
  <si>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</si>
  <si>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</si>
  <si>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</si>
  <si>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</si>
  <si>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</si>
  <si>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</si>
  <si>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</si>
  <si>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</si>
  <si>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</si>
  <si>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</si>
  <si>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</si>
  <si>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</si>
  <si>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</si>
  <si>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</si>
  <si>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</si>
  <si>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</si>
  <si>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</si>
  <si>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</si>
  <si>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</si>
  <si>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</si>
  <si>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</si>
  <si>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</si>
  <si>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</si>
  <si>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</si>
  <si>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</si>
  <si>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</si>
  <si>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</si>
  <si>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</si>
  <si>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</si>
  <si>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</si>
  <si>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</si>
  <si>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</si>
  <si>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</si>
  <si>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</si>
  <si>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</si>
  <si>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</si>
  <si>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</si>
  <si>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</si>
  <si>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</si>
  <si>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</si>
  <si>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</si>
  <si>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</si>
  <si>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</si>
  <si>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</si>
  <si>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</si>
  <si>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</si>
  <si>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</si>
  <si>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</si>
  <si>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</si>
  <si>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</si>
  <si>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</si>
  <si>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</si>
  <si>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</si>
  <si>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</si>
  <si>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</si>
  <si>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</si>
  <si>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</si>
  <si>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</si>
  <si>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</si>
  <si>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</si>
  <si>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</si>
  <si>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</si>
  <si>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</si>
  <si>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</si>
  <si>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</si>
  <si>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</si>
  <si>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</si>
  <si>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</si>
  <si>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</si>
  <si>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</si>
  <si>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</si>
  <si>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</si>
  <si>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</si>
  <si>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</si>
  <si>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</si>
  <si>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</si>
  <si>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</si>
  <si>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</si>
  <si>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</si>
  <si>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</si>
  <si>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</si>
  <si>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</si>
  <si>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</si>
  <si>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</si>
  <si>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</si>
  <si>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</si>
  <si>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</si>
  <si>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</si>
  <si>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</si>
  <si>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</si>
  <si>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</si>
  <si>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</si>
  <si>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</si>
  <si>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</si>
  <si>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</si>
  <si>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</si>
  <si>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</si>
  <si>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</si>
  <si>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</si>
  <si>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</si>
  <si>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</si>
  <si>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</si>
  <si>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</si>
  <si>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</si>
  <si>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</si>
  <si>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</si>
  <si>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</si>
  <si>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</si>
  <si>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</si>
  <si>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</si>
  <si>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</si>
  <si>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</si>
  <si>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</si>
  <si>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</si>
  <si>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</si>
  <si>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</si>
  <si>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</si>
  <si>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</si>
  <si>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</si>
  <si>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</si>
  <si>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</si>
  <si>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</si>
  <si>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</si>
  <si>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</si>
  <si>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</si>
  <si>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</si>
  <si>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</si>
  <si>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</si>
  <si>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</si>
  <si>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</si>
  <si>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</si>
  <si>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</si>
  <si>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</si>
  <si>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</si>
  <si>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</si>
  <si>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</si>
  <si>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</si>
  <si>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</si>
  <si>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</si>
  <si>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</si>
  <si>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</si>
  <si>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</si>
  <si>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</si>
  <si>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</si>
  <si>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</si>
  <si>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</si>
  <si>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</si>
  <si>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</si>
  <si>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</si>
  <si>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</si>
  <si>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</si>
  <si>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</si>
  <si>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</si>
  <si>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</si>
  <si>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</si>
  <si>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</si>
  <si>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</si>
  <si>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</si>
  <si>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</si>
  <si>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</si>
  <si>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</si>
  <si>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</si>
  <si>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</si>
  <si>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</si>
  <si>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</si>
  <si>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</si>
  <si>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</si>
  <si>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</si>
  <si>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</si>
  <si>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</si>
  <si>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</si>
  <si>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</si>
  <si>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</si>
  <si>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</si>
  <si>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</si>
  <si>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</si>
  <si>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</si>
  <si>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</si>
  <si>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</si>
  <si>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</si>
  <si>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</si>
  <si>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</si>
  <si>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</si>
  <si>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</si>
  <si>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</si>
  <si>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</si>
  <si>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</si>
  <si>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</si>
  <si>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</si>
  <si>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</si>
  <si>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</si>
  <si>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</si>
  <si>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</si>
  <si>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</si>
  <si>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</si>
  <si>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</si>
  <si>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</si>
  <si>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</si>
  <si>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</si>
  <si>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</si>
  <si>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</si>
  <si>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</si>
  <si>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</si>
  <si>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</si>
  <si>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</si>
  <si>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</si>
  <si>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</si>
  <si>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</si>
  <si>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</si>
  <si>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</si>
  <si>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</si>
  <si>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</si>
  <si>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</si>
  <si>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</si>
  <si>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</si>
  <si>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</si>
  <si>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</si>
  <si>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</si>
  <si>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</si>
  <si>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</si>
  <si>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</si>
  <si>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</si>
  <si>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</si>
  <si>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</si>
  <si>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</si>
  <si>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</si>
  <si>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</si>
  <si>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</si>
  <si>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</si>
  <si>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</si>
  <si>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</si>
  <si>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</si>
  <si>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</si>
  <si>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</si>
  <si>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</si>
  <si>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</si>
  <si>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</si>
  <si>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</si>
  <si>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</si>
  <si>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</si>
  <si>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</si>
  <si>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</si>
  <si>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</si>
  <si>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</si>
  <si>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</si>
  <si>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</si>
  <si>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</si>
  <si>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</si>
  <si>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</si>
  <si>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</si>
  <si>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</si>
  <si>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</si>
  <si>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</si>
  <si>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</si>
  <si>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</si>
  <si>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</si>
  <si>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</si>
  <si>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</si>
  <si>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</si>
  <si>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</si>
  <si>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</si>
  <si>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</si>
  <si>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</si>
  <si>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</si>
  <si>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</si>
  <si>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</si>
  <si>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</si>
  <si>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</si>
  <si>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</si>
  <si>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</si>
  <si>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</si>
  <si>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</si>
  <si>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</si>
  <si>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</si>
  <si>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</si>
  <si>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</si>
  <si>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</si>
  <si>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</si>
  <si>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</si>
  <si>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</si>
  <si>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</si>
  <si>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</si>
  <si>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</si>
  <si>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</si>
  <si>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</si>
  <si>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</si>
  <si>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</si>
  <si>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</si>
  <si>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</si>
  <si>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</si>
  <si>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</si>
  <si>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</si>
  <si>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</si>
  <si>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</si>
  <si>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</si>
  <si>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</si>
  <si>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</si>
  <si>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</si>
  <si>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</si>
  <si>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</si>
  <si>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</si>
  <si>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</si>
  <si>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</si>
  <si>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</si>
  <si>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</si>
  <si>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</si>
  <si>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</si>
  <si>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</si>
  <si>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</si>
  <si>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</si>
  <si>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</si>
  <si>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</si>
  <si>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</si>
  <si>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</si>
  <si>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</si>
  <si>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</si>
  <si>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</si>
  <si>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</si>
  <si>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</si>
  <si>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</si>
  <si>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</si>
  <si>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</si>
  <si>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</si>
  <si>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</si>
  <si>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</si>
  <si>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</si>
  <si>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</si>
  <si>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</si>
  <si>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</si>
  <si>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</si>
  <si>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</si>
  <si>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</si>
  <si>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</si>
  <si>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</si>
  <si>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</si>
  <si>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</si>
  <si>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</si>
  <si>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</si>
  <si>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</si>
  <si>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</si>
  <si>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</si>
  <si>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</si>
  <si>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</si>
  <si>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</si>
  <si>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</si>
  <si>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</si>
  <si>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</si>
  <si>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</si>
  <si>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</si>
  <si>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</si>
  <si>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</si>
  <si>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</si>
  <si>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</si>
  <si>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</si>
  <si>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</si>
  <si>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</si>
  <si>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</si>
  <si>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</si>
  <si>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</si>
  <si>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</si>
  <si>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</si>
  <si>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</si>
  <si>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</si>
  <si>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</si>
  <si>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</si>
  <si>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</si>
  <si>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</si>
  <si>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</si>
  <si>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</si>
  <si>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</si>
  <si>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</si>
  <si>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</si>
  <si>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</si>
  <si>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</si>
  <si>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</si>
  <si>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</si>
  <si>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</si>
  <si>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</si>
  <si>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</si>
  <si>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</si>
  <si>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</si>
  <si>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</si>
  <si>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</si>
  <si>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</si>
  <si>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</si>
  <si>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</si>
  <si>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</si>
  <si>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</si>
  <si>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</si>
  <si>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</si>
  <si>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</si>
  <si>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</si>
  <si>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</si>
  <si>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</si>
  <si>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</si>
  <si>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</si>
  <si>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</si>
  <si>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</si>
  <si>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</si>
  <si>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</si>
  <si>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</si>
  <si>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</si>
  <si>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</si>
  <si>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</si>
  <si>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</si>
  <si>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</si>
  <si>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</si>
  <si>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</si>
  <si>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</si>
  <si>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</si>
  <si>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</si>
  <si>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</si>
  <si>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</si>
  <si>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</si>
  <si>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</si>
  <si>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</si>
  <si>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</si>
  <si>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</si>
  <si>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</si>
  <si>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</si>
  <si>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</si>
  <si>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</si>
  <si>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</si>
  <si>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</si>
  <si>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</si>
  <si>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</si>
  <si>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</si>
  <si>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</si>
  <si>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</si>
  <si>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</si>
  <si>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</si>
  <si>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</si>
  <si>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</si>
  <si>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</si>
  <si>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</si>
  <si>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</si>
  <si>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</si>
  <si>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</si>
  <si>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</si>
  <si>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</si>
  <si>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</si>
  <si>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</si>
  <si>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</si>
  <si>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</si>
  <si>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</si>
  <si>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</si>
  <si>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</si>
  <si>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</si>
  <si>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</si>
  <si>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</si>
  <si>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</si>
  <si>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</si>
  <si>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</si>
  <si>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</si>
  <si>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</si>
  <si>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</si>
  <si>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</si>
  <si>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</si>
  <si>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</si>
  <si>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</si>
  <si>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</si>
  <si>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</si>
  <si>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</si>
  <si>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</si>
  <si>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</si>
  <si>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</si>
  <si>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</si>
  <si>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</si>
  <si>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</si>
  <si>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</si>
  <si>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</si>
  <si>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</si>
  <si>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</si>
  <si>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</si>
  <si>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</si>
  <si>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</si>
  <si>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</si>
  <si>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</si>
  <si>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</si>
  <si>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</si>
  <si>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</si>
  <si>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</si>
  <si>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</si>
  <si>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</si>
  <si>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</si>
  <si>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</si>
  <si>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</si>
  <si>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</si>
  <si>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</si>
  <si>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</si>
  <si>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</si>
  <si>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</si>
  <si>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</si>
  <si>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</si>
  <si>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</si>
  <si>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</si>
  <si>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</si>
  <si>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</si>
  <si>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</si>
  <si>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</si>
  <si>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</si>
  <si>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</si>
  <si>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</si>
  <si>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</si>
  <si>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</si>
  <si>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</si>
  <si>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</si>
  <si>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</si>
  <si>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</si>
  <si>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</si>
  <si>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</si>
  <si>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</si>
  <si>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</si>
  <si>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</si>
  <si>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</si>
  <si>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</si>
  <si>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</si>
  <si>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</si>
  <si>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</si>
  <si>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</si>
  <si>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</si>
  <si>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</si>
  <si>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</si>
  <si>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</si>
  <si>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</si>
  <si>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</si>
  <si>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</si>
  <si>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</si>
  <si>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</si>
  <si>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</si>
  <si>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</si>
  <si>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</si>
  <si>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</si>
  <si>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</si>
  <si>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</si>
  <si>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</si>
  <si>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</si>
  <si>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</si>
  <si>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</si>
  <si>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</si>
  <si>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</si>
  <si>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</si>
  <si>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</si>
  <si>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</si>
  <si>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</si>
  <si>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</si>
  <si>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</si>
  <si>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</si>
  <si>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</si>
  <si>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</si>
  <si>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</si>
  <si>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</si>
  <si>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</si>
  <si>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</si>
  <si>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</si>
  <si>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</si>
  <si>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</si>
  <si>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</si>
  <si>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</si>
  <si>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</si>
  <si>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</si>
  <si>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</si>
  <si>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</si>
  <si>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</si>
  <si>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</si>
  <si>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</si>
  <si>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</si>
  <si>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</si>
  <si>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</si>
  <si>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</si>
  <si>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</si>
  <si>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</si>
  <si>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</si>
  <si>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</si>
  <si>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</si>
  <si>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</si>
  <si>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LEZERT</t>
  </si>
  <si>
    <t xml:space="preserve">NOM_PRELEV_DETERM</t>
  </si>
  <si>
    <t xml:space="preserve">AQUASCOP BIOLOGIE site de Monptellier</t>
  </si>
  <si>
    <t xml:space="preserve">LB_STATION</t>
  </si>
  <si>
    <t xml:space="preserve">LE LEZERT AU PORT DE LA BESSE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</si>
  <si>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</si>
  <si>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</si>
  <si>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</si>
  <si>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</si>
  <si>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</si>
  <si>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</si>
  <si>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</si>
  <si>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</si>
  <si>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</si>
  <si>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</si>
  <si>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</si>
  <si>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</si>
  <si>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</si>
  <si>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</si>
  <si>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</si>
  <si>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</si>
  <si>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</si>
  <si>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</si>
  <si>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</si>
  <si>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</si>
  <si>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</si>
  <si>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</si>
  <si>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</si>
  <si>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</si>
  <si>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</si>
  <si>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</si>
  <si>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</si>
  <si>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</si>
  <si>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</si>
  <si>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</si>
  <si>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</si>
  <si>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</si>
  <si>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</si>
  <si>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</si>
  <si>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</si>
  <si>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</si>
  <si>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</si>
  <si>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</si>
  <si>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</si>
  <si>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</si>
  <si>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</si>
  <si>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</si>
  <si>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</si>
  <si>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</si>
  <si>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</si>
  <si>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</si>
  <si>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</si>
  <si>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</si>
  <si>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</si>
  <si>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</si>
  <si>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</si>
  <si>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</si>
  <si>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</si>
  <si>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</si>
  <si>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</si>
  <si>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</si>
  <si>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</si>
  <si>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</si>
  <si>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</si>
  <si>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</si>
  <si>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</si>
  <si>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</si>
  <si>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</si>
  <si>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</si>
  <si>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</si>
  <si>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</si>
  <si>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</si>
  <si>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</si>
  <si>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</si>
  <si>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</si>
  <si>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</si>
  <si>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</si>
  <si>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</si>
  <si>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</si>
  <si>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</si>
  <si>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</si>
  <si>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</si>
  <si>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</si>
  <si>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</si>
  <si>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</si>
  <si>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</si>
  <si>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</si>
  <si>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HE&lt;2017</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</si>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</sst>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635926</v>
      </c>
      <c r="G10" s="25"/>
      <c r="H10" s="25"/>
    </row>
    <row r="11" customFormat="false" ht="15" hidden="false" customHeight="false" outlineLevel="0" collapsed="false">
      <c r="A11" s="26" t="s">
        <v>5185</v>
      </c>
      <c r="B11" s="30" t="n">
        <v>43321</v>
      </c>
      <c r="D11" s="26" t="s">
        <v>5186</v>
      </c>
      <c r="E11" s="29" t="n">
        <v>6340959</v>
      </c>
      <c r="G11" s="25"/>
      <c r="H11" s="25"/>
    </row>
    <row r="12" customFormat="false" ht="15" hidden="false" customHeight="false" outlineLevel="0" collapsed="false">
      <c r="A12" s="26" t="s">
        <v>5187</v>
      </c>
      <c r="B12" s="29" t="s">
        <v>5188</v>
      </c>
      <c r="D12" s="26" t="s">
        <v>5189</v>
      </c>
      <c r="E12" s="29" t="n">
        <v>635844</v>
      </c>
      <c r="G12" s="25"/>
      <c r="H12" s="25"/>
    </row>
    <row r="13" customFormat="false" ht="17.25" hidden="false" customHeight="true" outlineLevel="0" collapsed="false">
      <c r="A13" s="12"/>
      <c r="B13" s="31"/>
      <c r="D13" s="26" t="s">
        <v>5190</v>
      </c>
      <c r="E13" s="29" t="n">
        <v>6340906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635926</v>
      </c>
    </row>
    <row r="18" customFormat="false" ht="15" hidden="false" customHeight="false" outlineLevel="0" collapsed="false">
      <c r="A18" s="36"/>
      <c r="B18" s="37" t="s">
        <v>5198</v>
      </c>
      <c r="C18" s="38" t="n">
        <f aca="false">E11</f>
        <v>6340959</v>
      </c>
    </row>
    <row r="19" customFormat="false" ht="15" hidden="false" customHeight="false" outlineLevel="0" collapsed="false">
      <c r="A19" s="33" t="s">
        <v>5199</v>
      </c>
      <c r="B19" s="39" t="n">
        <v>260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62</v>
      </c>
      <c r="D35" s="52" t="s">
        <v>5217</v>
      </c>
      <c r="E35" s="53" t="n">
        <v>38</v>
      </c>
    </row>
    <row r="36" s="56" customFormat="true" ht="15" hidden="false" customHeight="true" outlineLevel="0" collapsed="false">
      <c r="A36" s="54" t="s">
        <v>5218</v>
      </c>
      <c r="B36" s="34" t="n">
        <v>62</v>
      </c>
      <c r="C36" s="50"/>
      <c r="D36" s="55" t="s">
        <v>5219</v>
      </c>
      <c r="E36" s="34" t="n">
        <v>38</v>
      </c>
    </row>
    <row r="37" s="56" customFormat="true" ht="15" hidden="false" customHeight="true" outlineLevel="0" collapsed="false">
      <c r="A37" s="54" t="s">
        <v>5220</v>
      </c>
      <c r="B37" s="34" t="n">
        <v>6</v>
      </c>
      <c r="C37" s="50"/>
      <c r="D37" s="55" t="s">
        <v>5221</v>
      </c>
      <c r="E37" s="34" t="n">
        <v>6</v>
      </c>
    </row>
    <row r="38" s="56" customFormat="true" ht="15" hidden="false" customHeight="true" outlineLevel="0" collapsed="false">
      <c r="A38" s="54" t="s">
        <v>5222</v>
      </c>
      <c r="B38" s="34" t="n">
        <v>10</v>
      </c>
      <c r="C38" s="50"/>
      <c r="D38" s="55" t="s">
        <v>5222</v>
      </c>
      <c r="E38" s="34" t="n">
        <v>11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t="n">
        <v>0.2</v>
      </c>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5</v>
      </c>
      <c r="E99" s="79" t="n">
        <v>0.75</v>
      </c>
      <c r="F99" s="79" t="s">
        <v>5274</v>
      </c>
    </row>
    <row r="100" customFormat="false" ht="15" hidden="false" customHeight="false" outlineLevel="0" collapsed="false">
      <c r="A100" s="75" t="s">
        <v>2884</v>
      </c>
      <c r="B100" s="76" t="str">
        <f aca="false">VLOOKUP(A100,'Ref Taxo'!A:B,2,FALSE())</f>
        <v>Melosira</v>
      </c>
      <c r="C100" s="77" t="n">
        <f aca="false">VLOOKUP(A100,'Ref Taxo'!A:D,4,FALSE())</f>
        <v>8714</v>
      </c>
      <c r="D100" s="78" t="n">
        <v>2</v>
      </c>
      <c r="E100" s="79" t="n">
        <v>4.5</v>
      </c>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2.5</v>
      </c>
      <c r="E101" s="79" t="n">
        <v>5</v>
      </c>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0.01</v>
      </c>
      <c r="E103" s="79"/>
      <c r="F103" s="79" t="s">
        <v>5274</v>
      </c>
    </row>
    <row r="104" customFormat="false" ht="15" hidden="false" customHeight="false" outlineLevel="0" collapsed="false">
      <c r="A104" s="75" t="s">
        <v>1010</v>
      </c>
      <c r="B104" s="76" t="str">
        <f aca="false">VLOOKUP(A104,'Ref Taxo'!A:B,2,FALSE())</f>
        <v>Chiloscyphus polyanthos</v>
      </c>
      <c r="C104" s="77" t="n">
        <f aca="false">VLOOKUP(A104,'Ref Taxo'!A:D,4,FALSE())</f>
        <v>1186</v>
      </c>
      <c r="D104" s="78"/>
      <c r="E104" s="79" t="n">
        <v>0.01</v>
      </c>
      <c r="F104" s="79" t="s">
        <v>5274</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0.01</v>
      </c>
      <c r="E105" s="79" t="n">
        <v>0.01</v>
      </c>
      <c r="F105" s="79" t="s">
        <v>5274</v>
      </c>
    </row>
    <row r="106" customFormat="false" ht="15" hidden="false" customHeight="false" outlineLevel="0" collapsed="false">
      <c r="A106" s="75" t="s">
        <v>1907</v>
      </c>
      <c r="B106" s="76" t="str">
        <f aca="false">VLOOKUP(A106,'Ref Taxo'!A:B,2,FALSE())</f>
        <v>Fissidens crassipes</v>
      </c>
      <c r="C106" s="77" t="n">
        <f aca="false">VLOOKUP(A106,'Ref Taxo'!A:D,4,FALSE())</f>
        <v>1294</v>
      </c>
      <c r="D106" s="78" t="n">
        <v>0.01</v>
      </c>
      <c r="E106" s="79" t="n">
        <v>0.01</v>
      </c>
      <c r="F106" s="79" t="s">
        <v>5274</v>
      </c>
    </row>
    <row r="107" customFormat="false" ht="15" hidden="false" customHeight="false" outlineLevel="0" collapsed="false">
      <c r="A107" s="75" t="s">
        <v>1971</v>
      </c>
      <c r="B107" s="76" t="str">
        <f aca="false">VLOOKUP(A107,'Ref Taxo'!A:B,2,FALSE())</f>
        <v>Fontinalis antipyretica</v>
      </c>
      <c r="C107" s="77" t="n">
        <f aca="false">VLOOKUP(A107,'Ref Taxo'!A:D,4,FALSE())</f>
        <v>1310</v>
      </c>
      <c r="D107" s="78" t="n">
        <v>0.01</v>
      </c>
      <c r="E107" s="79" t="n">
        <v>0.01</v>
      </c>
      <c r="F107" s="79" t="s">
        <v>5274</v>
      </c>
    </row>
    <row r="108" customFormat="false" ht="15" hidden="false" customHeight="false" outlineLevel="0" collapsed="false">
      <c r="A108" s="75" t="s">
        <v>1983</v>
      </c>
      <c r="B108" s="76" t="str">
        <f aca="false">VLOOKUP(A108,'Ref Taxo'!A:B,2,FALSE())</f>
        <v>Fontinalis squamosa</v>
      </c>
      <c r="C108" s="77" t="n">
        <f aca="false">VLOOKUP(A108,'Ref Taxo'!A:D,4,FALSE())</f>
        <v>1312</v>
      </c>
      <c r="D108" s="78" t="n">
        <v>0.1</v>
      </c>
      <c r="E108" s="79" t="n">
        <v>0.01</v>
      </c>
      <c r="F108" s="79" t="s">
        <v>5274</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t="n">
        <v>0.01</v>
      </c>
      <c r="E109" s="79" t="n">
        <v>0.01</v>
      </c>
      <c r="F109" s="79" t="s">
        <v>5274</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0.01</v>
      </c>
      <c r="E110" s="79"/>
      <c r="F110" s="79" t="s">
        <v>5274</v>
      </c>
    </row>
    <row r="111" customFormat="false" ht="15" hidden="false" customHeight="false" outlineLevel="0" collapsed="false">
      <c r="A111" s="75" t="s">
        <v>4841</v>
      </c>
      <c r="B111" s="76" t="str">
        <f aca="false">VLOOKUP(A111,'Ref Taxo'!A:B,2,FALSE())</f>
        <v>Thamnobryum alopecurum</v>
      </c>
      <c r="C111" s="77" t="n">
        <f aca="false">VLOOKUP(A111,'Ref Taxo'!A:D,4,FALSE())</f>
        <v>1344</v>
      </c>
      <c r="D111" s="78" t="n">
        <v>0.01</v>
      </c>
      <c r="E111" s="79"/>
      <c r="F111" s="79" t="s">
        <v>5274</v>
      </c>
    </row>
    <row r="112" customFormat="false" ht="15" hidden="false" customHeight="false" outlineLevel="0" collapsed="false">
      <c r="A112" s="75" t="s">
        <v>1720</v>
      </c>
      <c r="B112" s="76" t="str">
        <f aca="false">VLOOKUP(A112,'Ref Taxo'!A:B,2,FALSE())</f>
        <v>Equisetum arvense</v>
      </c>
      <c r="C112" s="77" t="n">
        <f aca="false">VLOOKUP(A112,'Ref Taxo'!A:D,4,FALSE())</f>
        <v>1384</v>
      </c>
      <c r="D112" s="78"/>
      <c r="E112" s="79" t="n">
        <v>0.01</v>
      </c>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2019-03-01T17:13:46Z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