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<sst xmlns="http://schemas.openxmlformats.org/spreadsheetml/2006/main" count="6486" uniqueCount="5303">
  <si>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</si>
  <si>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</si>
  <si>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</si>
  <si>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</si>
  <si>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</si>
  <si>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</si>
  <si>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</si>
  <si>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</si>
  <si>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</si>
  <si>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</si>
  <si>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</si>
  <si>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</si>
  <si>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</si>
  <si>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</si>
  <si>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</si>
  <si>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</si>
  <si>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</si>
  <si>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</si>
  <si>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</si>
  <si>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</si>
  <si>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</si>
  <si>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</si>
  <si>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</si>
  <si>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</si>
  <si>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</si>
  <si>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</si>
  <si>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</si>
  <si>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</si>
  <si>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</si>
  <si>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</si>
  <si>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</si>
  <si>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</si>
  <si>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</si>
  <si>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</si>
  <si>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</si>
  <si>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</si>
  <si>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</si>
  <si>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</si>
  <si>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</si>
  <si>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</si>
  <si>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</si>
  <si>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</si>
  <si>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</si>
  <si>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</si>
  <si>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</si>
  <si>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</si>
  <si>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</si>
  <si>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</si>
  <si>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</si>
  <si>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</si>
  <si>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</si>
  <si>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</si>
  <si>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</si>
  <si>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</si>
  <si>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</si>
  <si>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</si>
  <si>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</si>
  <si>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</si>
  <si>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</si>
  <si>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</si>
  <si>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</si>
  <si>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</si>
  <si>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</si>
  <si>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</si>
  <si>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</si>
  <si>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</si>
  <si>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</si>
  <si>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</si>
  <si>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</si>
  <si>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</si>
  <si>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</si>
  <si>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</si>
  <si>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</si>
  <si>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</si>
  <si>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</si>
  <si>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</si>
  <si>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</si>
  <si>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</si>
  <si>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</si>
  <si>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</si>
  <si>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</si>
  <si>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</si>
  <si>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</si>
  <si>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</si>
  <si>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</si>
  <si>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</si>
  <si>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</si>
  <si>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</si>
  <si>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</si>
  <si>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</si>
  <si>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</si>
  <si>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</si>
  <si>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</si>
  <si>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</si>
  <si>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</si>
  <si>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</si>
  <si>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</si>
  <si>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</si>
  <si>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</si>
  <si>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</si>
  <si>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</si>
  <si>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</si>
  <si>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</si>
  <si>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</si>
  <si>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</si>
  <si>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</si>
  <si>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</si>
  <si>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</si>
  <si>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</si>
  <si>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</si>
  <si>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</si>
  <si>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</si>
  <si>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</si>
  <si>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</si>
  <si>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</si>
  <si>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</si>
  <si>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</si>
  <si>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</si>
  <si>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</si>
  <si>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</si>
  <si>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</si>
  <si>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</si>
  <si>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</si>
  <si>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</si>
  <si>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</si>
  <si>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</si>
  <si>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</si>
  <si>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</si>
  <si>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</si>
  <si>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</si>
  <si>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</si>
  <si>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</si>
  <si>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</si>
  <si>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</si>
  <si>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</si>
  <si>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</si>
  <si>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</si>
  <si>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</si>
  <si>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</si>
  <si>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</si>
  <si>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</si>
  <si>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</si>
  <si>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</si>
  <si>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</si>
  <si>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</si>
  <si>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</si>
  <si>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</si>
  <si>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</si>
  <si>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</si>
  <si>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</si>
  <si>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</si>
  <si>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</si>
  <si>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</si>
  <si>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</si>
  <si>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</si>
  <si>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</si>
  <si>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</si>
  <si>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</si>
  <si>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</si>
  <si>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</si>
  <si>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</si>
  <si>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</si>
  <si>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</si>
  <si>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</si>
  <si>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</si>
  <si>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</si>
  <si>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</si>
  <si>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</si>
  <si>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</si>
  <si>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</si>
  <si>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</si>
  <si>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</si>
  <si>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</si>
  <si>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</si>
  <si>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</si>
  <si>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</si>
  <si>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</si>
  <si>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</si>
  <si>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</si>
  <si>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</si>
  <si>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</si>
  <si>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</si>
  <si>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</si>
  <si>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</si>
  <si>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</si>
  <si>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</si>
  <si>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</si>
  <si>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</si>
  <si>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</si>
  <si>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</si>
  <si>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</si>
  <si>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</si>
  <si>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</si>
  <si>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</si>
  <si>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</si>
  <si>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</si>
  <si>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</si>
  <si>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</si>
  <si>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</si>
  <si>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</si>
  <si>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</si>
  <si>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</si>
  <si>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</si>
  <si>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</si>
  <si>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</si>
  <si>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</si>
  <si>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</si>
  <si>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</si>
  <si>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</si>
  <si>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</si>
  <si>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</si>
  <si>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</si>
  <si>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</si>
  <si>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</si>
  <si>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</si>
  <si>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</si>
  <si>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</si>
  <si>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</si>
  <si>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</si>
  <si>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</si>
  <si>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</si>
  <si>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</si>
  <si>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</si>
  <si>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</si>
  <si>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</si>
  <si>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</si>
  <si>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</si>
  <si>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</si>
  <si>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</si>
  <si>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</si>
  <si>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</si>
  <si>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</si>
  <si>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</si>
  <si>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</si>
  <si>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</si>
  <si>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</si>
  <si>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</si>
  <si>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</si>
  <si>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</si>
  <si>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</si>
  <si>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</si>
  <si>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</si>
  <si>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</si>
  <si>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</si>
  <si>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</si>
  <si>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</si>
  <si>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</si>
  <si>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</si>
  <si>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</si>
  <si>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</si>
  <si>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</si>
  <si>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</si>
  <si>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</si>
  <si>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</si>
  <si>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</si>
  <si>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</si>
  <si>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</si>
  <si>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</si>
  <si>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</si>
  <si>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</si>
  <si>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</si>
  <si>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</si>
  <si>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</si>
  <si>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</si>
  <si>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</si>
  <si>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</si>
  <si>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</si>
  <si>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</si>
  <si>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</si>
  <si>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</si>
  <si>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</si>
  <si>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</si>
  <si>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</si>
  <si>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</si>
  <si>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</si>
  <si>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</si>
  <si>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</si>
  <si>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</si>
  <si>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</si>
  <si>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</si>
  <si>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</si>
  <si>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</si>
  <si>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</si>
  <si>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</si>
  <si>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</si>
  <si>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</si>
  <si>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</si>
  <si>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</si>
  <si>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</si>
  <si>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</si>
  <si>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</si>
  <si>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</si>
  <si>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</si>
  <si>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</si>
  <si>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</si>
  <si>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</si>
  <si>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</si>
  <si>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</si>
  <si>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</si>
  <si>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</si>
  <si>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</si>
  <si>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</si>
  <si>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</si>
  <si>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</si>
  <si>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</si>
  <si>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</si>
  <si>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</si>
  <si>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</si>
  <si>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</si>
  <si>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</si>
  <si>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</si>
  <si>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</si>
  <si>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</si>
  <si>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</si>
  <si>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</si>
  <si>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</si>
  <si>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</si>
  <si>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</si>
  <si>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</si>
  <si>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</si>
  <si>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</si>
  <si>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</si>
  <si>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</si>
  <si>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</si>
  <si>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</si>
  <si>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</si>
  <si>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</si>
  <si>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</si>
  <si>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</si>
  <si>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</si>
  <si>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</si>
  <si>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</si>
  <si>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</si>
  <si>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</si>
  <si>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</si>
  <si>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</si>
  <si>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</si>
  <si>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</si>
  <si>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</si>
  <si>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</si>
  <si>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</si>
  <si>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</si>
  <si>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</si>
  <si>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</si>
  <si>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</si>
  <si>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</si>
  <si>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</si>
  <si>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</si>
  <si>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</si>
  <si>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</si>
  <si>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</si>
  <si>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</si>
  <si>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</si>
  <si>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</si>
  <si>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</si>
  <si>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</si>
  <si>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</si>
  <si>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</si>
  <si>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</si>
  <si>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</si>
  <si>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</si>
  <si>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</si>
  <si>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</si>
  <si>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</si>
  <si>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</si>
  <si>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</si>
  <si>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</si>
  <si>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</si>
  <si>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</si>
  <si>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</si>
  <si>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</si>
  <si>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</si>
  <si>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</si>
  <si>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</si>
  <si>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</si>
  <si>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</si>
  <si>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</si>
  <si>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</si>
  <si>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</si>
  <si>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</si>
  <si>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</si>
  <si>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</si>
  <si>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</si>
  <si>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</si>
  <si>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</si>
  <si>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</si>
  <si>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</si>
  <si>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</si>
  <si>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</si>
  <si>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</si>
  <si>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</si>
  <si>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</si>
  <si>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</si>
  <si>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</si>
  <si>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</si>
  <si>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</si>
  <si>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</si>
  <si>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</si>
  <si>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</si>
  <si>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</si>
  <si>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</si>
  <si>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</si>
  <si>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</si>
  <si>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</si>
  <si>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</si>
  <si>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</si>
  <si>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</si>
  <si>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</si>
  <si>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</si>
  <si>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</si>
  <si>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</si>
  <si>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</si>
  <si>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</si>
  <si>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</si>
  <si>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</si>
  <si>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</si>
  <si>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</si>
  <si>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</si>
  <si>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</si>
  <si>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</si>
  <si>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</si>
  <si>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</si>
  <si>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</si>
  <si>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</si>
  <si>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</si>
  <si>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</si>
  <si>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</si>
  <si>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</si>
  <si>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</si>
  <si>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</si>
  <si>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</si>
  <si>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</si>
  <si>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</si>
  <si>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</si>
  <si>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</si>
  <si>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</si>
  <si>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</si>
  <si>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</si>
  <si>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</si>
  <si>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</si>
  <si>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</si>
  <si>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</si>
  <si>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</si>
  <si>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</si>
  <si>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</si>
  <si>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</si>
  <si>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</si>
  <si>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</si>
  <si>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</si>
  <si>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</si>
  <si>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</si>
  <si>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</si>
  <si>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</si>
  <si>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</si>
  <si>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</si>
  <si>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</si>
  <si>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</si>
  <si>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</si>
  <si>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</si>
  <si>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</si>
  <si>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</si>
  <si>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</si>
  <si>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</si>
  <si>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</si>
  <si>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</si>
  <si>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</si>
  <si>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</si>
  <si>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</si>
  <si>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</si>
  <si>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</si>
  <si>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</si>
  <si>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</si>
  <si>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</si>
  <si>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</si>
  <si>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</si>
  <si>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</si>
  <si>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</si>
  <si>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</si>
  <si>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</si>
  <si>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</si>
  <si>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</si>
  <si>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</si>
  <si>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</si>
  <si>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</si>
  <si>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</si>
  <si>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</si>
  <si>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</si>
  <si>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</si>
  <si>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</si>
  <si>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</si>
  <si>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</si>
  <si>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</si>
  <si>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</si>
  <si>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</si>
  <si>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</si>
  <si>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</si>
  <si>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</si>
  <si>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</si>
  <si>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</si>
  <si>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</si>
  <si>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</si>
  <si>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</si>
  <si>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</si>
  <si>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</si>
  <si>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</si>
  <si>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</si>
  <si>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</si>
  <si>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</si>
  <si>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</si>
  <si>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</si>
  <si>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</si>
  <si>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</si>
  <si>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</si>
  <si>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</si>
  <si>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</si>
  <si>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</si>
  <si>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</si>
  <si>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</si>
  <si>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</si>
  <si>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</si>
  <si>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</si>
  <si>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</si>
  <si>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</si>
  <si>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</si>
  <si>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</si>
  <si>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</si>
  <si>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</si>
  <si>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</si>
  <si>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</si>
  <si>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</si>
  <si>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</si>
  <si>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</si>
  <si>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</si>
  <si>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</si>
  <si>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</si>
  <si>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</si>
  <si>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</si>
  <si>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</si>
  <si>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</si>
  <si>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</si>
  <si>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</si>
  <si>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</si>
  <si>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</si>
  <si>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</si>
  <si>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</si>
  <si>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</si>
  <si>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</si>
  <si>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</si>
  <si>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</si>
  <si>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</si>
  <si>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</si>
  <si>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</si>
  <si>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</si>
  <si>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</si>
  <si>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</si>
  <si>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</si>
  <si>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</si>
  <si>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</si>
  <si>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</si>
  <si>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</si>
  <si>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</si>
  <si>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</si>
  <si>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</si>
  <si>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</si>
  <si>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</si>
  <si>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</si>
  <si>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</si>
  <si>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</si>
  <si>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</si>
  <si>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</si>
  <si>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</si>
  <si>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</si>
  <si>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</si>
  <si>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</si>
  <si>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</si>
  <si>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</si>
  <si>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</si>
  <si>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</si>
  <si>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</si>
  <si>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</si>
  <si>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</si>
  <si>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</si>
  <si>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</si>
  <si>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</si>
  <si>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</si>
  <si>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</si>
  <si>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</si>
  <si>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</si>
  <si>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</si>
  <si>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</si>
  <si>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</si>
  <si>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</si>
  <si>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</si>
  <si>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</si>
  <si>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</si>
  <si>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</si>
  <si>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</si>
  <si>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</si>
  <si>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</si>
  <si>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</si>
  <si>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</si>
  <si>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</si>
  <si>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</si>
  <si>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</si>
  <si>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</si>
  <si>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</si>
  <si>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</si>
  <si>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</si>
  <si>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</si>
  <si>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</si>
  <si>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</si>
  <si>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</si>
  <si>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</si>
  <si>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</si>
  <si>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</si>
  <si>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</si>
  <si>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</si>
  <si>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</si>
  <si>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</si>
  <si>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</si>
  <si>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</si>
  <si>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</si>
  <si>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</si>
  <si>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</si>
  <si>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</si>
  <si>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</si>
  <si>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</si>
  <si>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</si>
  <si>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</si>
  <si>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</si>
  <si>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</si>
  <si>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</si>
  <si>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</si>
  <si>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</si>
  <si>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</si>
  <si>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</si>
  <si>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</si>
  <si>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</si>
  <si>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</si>
  <si>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</si>
  <si>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</si>
  <si>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</si>
  <si>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</si>
  <si>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</si>
  <si>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</si>
  <si>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</si>
  <si>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</si>
  <si>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</si>
  <si>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</si>
  <si>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</si>
  <si>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</si>
  <si>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</si>
  <si>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</si>
  <si>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</si>
  <si>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</si>
  <si>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</si>
  <si>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</si>
  <si>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</si>
  <si>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</si>
  <si>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</si>
  <si>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</si>
  <si>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</si>
  <si>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</si>
  <si>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</si>
  <si>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</si>
  <si>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</si>
  <si>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</si>
  <si>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</si>
  <si>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</si>
  <si>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</si>
  <si>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</si>
  <si>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</si>
  <si>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</si>
  <si>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</si>
  <si>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</si>
  <si>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</si>
  <si>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</si>
  <si>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</si>
  <si>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</si>
  <si>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</si>
  <si>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</si>
  <si>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</si>
  <si>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</si>
  <si>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</si>
  <si>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</si>
  <si>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</si>
  <si>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</si>
  <si>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</si>
  <si>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</si>
  <si>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</si>
  <si>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</si>
  <si>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</si>
  <si>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</si>
  <si>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</si>
  <si>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</si>
  <si>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</si>
  <si>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</si>
  <si>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</si>
  <si>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</si>
  <si>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</si>
  <si>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</si>
  <si>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</si>
  <si>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</si>
  <si>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</si>
  <si>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</si>
  <si>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</si>
  <si>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</si>
  <si>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</si>
  <si>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</si>
  <si>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</si>
  <si>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</si>
  <si>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</si>
  <si>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</si>
  <si>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</si>
  <si>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</si>
  <si>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</si>
  <si>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</si>
  <si>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</si>
  <si>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</si>
  <si>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</si>
  <si>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</si>
  <si>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</si>
  <si>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</si>
  <si>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</si>
  <si>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</si>
  <si>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</si>
  <si>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</si>
  <si>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</si>
  <si>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</si>
  <si>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</si>
  <si>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</si>
  <si>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</si>
  <si>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</si>
  <si>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</si>
  <si>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</si>
  <si>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</si>
  <si>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</si>
  <si>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</si>
  <si>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</si>
  <si>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</si>
  <si>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</si>
  <si>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</si>
  <si>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</si>
  <si>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</si>
  <si>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</si>
  <si>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</si>
  <si>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</si>
  <si>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</si>
  <si>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</si>
  <si>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</si>
  <si>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</si>
  <si>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</si>
  <si>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</si>
  <si>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</si>
  <si>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</si>
  <si>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</si>
  <si>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</si>
  <si>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</si>
  <si>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</si>
  <si>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</si>
  <si>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</si>
  <si>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</si>
  <si>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</si>
  <si>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</si>
  <si>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</si>
  <si>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</si>
  <si>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</si>
  <si>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</si>
  <si>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</si>
  <si>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</si>
  <si>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</si>
  <si>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</si>
  <si>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</si>
  <si>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</si>
  <si>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</si>
  <si>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</si>
  <si>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</si>
  <si>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</si>
  <si>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</si>
  <si>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</si>
  <si>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</si>
  <si>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</si>
  <si>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</si>
  <si>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</si>
  <si>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</si>
  <si>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</si>
  <si>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</si>
  <si>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</si>
  <si>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</si>
  <si>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</si>
  <si>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</si>
  <si>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</si>
  <si>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</si>
  <si>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</si>
  <si>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</si>
  <si>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</si>
  <si>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</si>
  <si>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</si>
  <si>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</si>
  <si>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</si>
  <si>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</si>
  <si>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</si>
  <si>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</si>
  <si>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</si>
  <si>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</si>
  <si>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</si>
  <si>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</si>
  <si>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</si>
  <si>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</si>
  <si>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</si>
  <si>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</si>
  <si>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</si>
  <si>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</si>
  <si>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</si>
  <si>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</si>
  <si>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</si>
  <si>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</si>
  <si>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</si>
  <si>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</si>
  <si>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</si>
  <si>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</si>
  <si>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</si>
  <si>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</si>
  <si>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</si>
  <si>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</si>
  <si>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</si>
  <si>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</si>
  <si>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</si>
  <si>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</si>
  <si>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</si>
  <si>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</si>
  <si>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</si>
  <si>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</si>
  <si>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</si>
  <si>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</si>
  <si>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</si>
  <si>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</si>
  <si>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</si>
  <si>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</si>
  <si>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</si>
  <si>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</si>
  <si>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</si>
  <si>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</si>
  <si>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</si>
  <si>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</si>
  <si>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</si>
  <si>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</si>
  <si>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</si>
  <si>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</si>
  <si>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</si>
  <si>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</si>
  <si>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</si>
  <si>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</si>
  <si>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</si>
  <si>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</si>
  <si>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</si>
  <si>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</si>
  <si>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</si>
  <si>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</si>
  <si>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</si>
  <si>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</si>
  <si>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</si>
  <si>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</si>
  <si>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</si>
  <si>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</si>
  <si>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</si>
  <si>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</si>
  <si>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</si>
  <si>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</si>
  <si>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</si>
  <si>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</si>
  <si>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</si>
  <si>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</si>
  <si>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</si>
  <si>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</si>
  <si>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</si>
  <si>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</si>
  <si>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</si>
  <si>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</si>
  <si>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</si>
  <si>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</si>
  <si>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</si>
  <si>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</si>
  <si>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</si>
  <si>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</si>
  <si>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</si>
  <si>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</si>
  <si>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</si>
  <si>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</si>
  <si>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</si>
  <si>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</si>
  <si>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</si>
  <si>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</si>
  <si>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</si>
  <si>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</si>
  <si>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</si>
  <si>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</si>
  <si>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</si>
  <si>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</si>
  <si>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</si>
  <si>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</si>
  <si>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</si>
  <si>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</si>
  <si>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</si>
  <si>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</si>
  <si>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</si>
  <si>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</si>
  <si>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</si>
  <si>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</si>
  <si>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</si>
  <si>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</si>
  <si>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</si>
  <si>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</si>
  <si>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</si>
  <si>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</si>
  <si>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</si>
  <si>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</si>
  <si>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</si>
  <si>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</si>
  <si>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</si>
  <si>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</si>
  <si>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</si>
  <si>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</si>
  <si>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</si>
  <si>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</si>
  <si>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</si>
  <si>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</si>
  <si>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</si>
  <si>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</si>
  <si>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</si>
  <si>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</si>
  <si>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</si>
  <si>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</si>
  <si>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</si>
  <si>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</si>
  <si>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</si>
  <si>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</si>
  <si>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</si>
  <si>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</si>
  <si>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</si>
  <si>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</si>
  <si>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</si>
  <si>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</si>
  <si>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</si>
  <si>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</si>
  <si>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</si>
  <si>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</si>
  <si>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</si>
  <si>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</si>
  <si>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</si>
  <si>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</si>
  <si>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</si>
  <si>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</si>
  <si>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</si>
  <si>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</si>
  <si>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</si>
  <si>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</si>
  <si>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</si>
  <si>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</si>
  <si>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</si>
  <si>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</si>
  <si>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</si>
  <si>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</si>
  <si>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</si>
  <si>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</si>
  <si>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</si>
  <si>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</si>
  <si>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</si>
  <si>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</si>
  <si>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</si>
  <si>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</si>
  <si>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</si>
  <si>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</si>
  <si>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</si>
  <si>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</si>
  <si>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</si>
  <si>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</si>
  <si>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</si>
  <si>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</si>
  <si>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</si>
  <si>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</si>
  <si>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</si>
  <si>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</si>
  <si>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</si>
  <si>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</si>
  <si>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</si>
  <si>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</si>
  <si>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</si>
  <si>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</si>
  <si>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</si>
  <si>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</si>
  <si>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</si>
  <si>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</si>
  <si>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</si>
  <si>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</si>
  <si>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</si>
  <si>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</si>
  <si>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</si>
  <si>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</si>
  <si>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</si>
  <si>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</si>
  <si>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</si>
  <si>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</si>
  <si>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</si>
  <si>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</si>
  <si>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</si>
  <si>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</si>
  <si>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</si>
  <si>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</si>
  <si>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</si>
  <si>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</si>
  <si>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</si>
  <si>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</si>
  <si>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</si>
  <si>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</si>
  <si>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</si>
  <si>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</si>
  <si>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</si>
  <si>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</si>
  <si>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</si>
  <si>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</si>
  <si>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</si>
  <si>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</si>
  <si>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</si>
  <si>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</si>
  <si>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</si>
  <si>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</si>
  <si>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</si>
  <si>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</si>
  <si>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</si>
  <si>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</si>
  <si>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</si>
  <si>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</si>
  <si>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</si>
  <si>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</si>
  <si>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</si>
  <si>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</si>
  <si>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</si>
  <si>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</si>
  <si>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</si>
  <si>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</si>
  <si>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</si>
  <si>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</si>
  <si>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</si>
  <si>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</si>
  <si>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</si>
  <si>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</si>
  <si>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</si>
  <si>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</si>
  <si>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</si>
  <si>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</si>
  <si>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</si>
  <si>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</si>
  <si>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</si>
  <si>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</si>
  <si>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</si>
  <si>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</si>
  <si>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</si>
  <si>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</si>
  <si>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</si>
  <si>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</si>
  <si>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</si>
  <si>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</si>
  <si>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</si>
  <si>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</si>
  <si>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</si>
  <si>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</si>
  <si>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</si>
  <si>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</si>
  <si>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</si>
  <si>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</si>
  <si>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</si>
  <si>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</si>
  <si>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</si>
  <si>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</si>
  <si>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</si>
  <si>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</si>
  <si>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</si>
  <si>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</si>
  <si>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</si>
  <si>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</si>
  <si>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</si>
  <si>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</si>
  <si>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</si>
  <si>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</si>
  <si>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</si>
  <si>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</si>
  <si>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</si>
  <si>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</si>
  <si>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</si>
  <si>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</si>
  <si>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</si>
  <si>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</si>
  <si>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</si>
  <si>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</si>
  <si>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</si>
  <si>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</si>
  <si>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</si>
  <si>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</si>
  <si>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</si>
  <si>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</si>
  <si>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</si>
  <si>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</si>
  <si>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</si>
  <si>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</si>
  <si>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</si>
  <si>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</si>
  <si>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</si>
  <si>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</si>
  <si>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</si>
  <si>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</si>
  <si>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</si>
  <si>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</si>
  <si>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</si>
  <si>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</si>
  <si>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</si>
  <si>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</si>
  <si>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</si>
  <si>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</si>
  <si>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</si>
  <si>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</si>
  <si>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</si>
  <si>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</si>
  <si>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</si>
  <si>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</si>
  <si>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</si>
  <si>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</si>
  <si>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</si>
  <si>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</si>
  <si>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</si>
  <si>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</si>
  <si>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</si>
  <si>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</si>
  <si>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</si>
  <si>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</si>
  <si>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</si>
  <si>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</si>
  <si>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</si>
  <si>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</si>
  <si>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</si>
  <si>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</si>
  <si>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</si>
  <si>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</si>
  <si>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</si>
  <si>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</si>
  <si>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</si>
  <si>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</si>
  <si>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</si>
  <si>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</si>
  <si>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</si>
  <si>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</si>
  <si>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</si>
  <si>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</si>
  <si>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</si>
  <si>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</si>
  <si>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</si>
  <si>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</si>
  <si>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</si>
  <si>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</si>
  <si>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</si>
  <si>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</si>
  <si>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</si>
  <si>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</si>
  <si>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</si>
  <si>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</si>
  <si>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</si>
  <si>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</si>
  <si>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</si>
  <si>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</si>
  <si>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</si>
  <si>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</si>
  <si>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</si>
  <si>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</si>
  <si>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</si>
  <si>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</si>
  <si>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</si>
  <si>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</si>
  <si>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</si>
  <si>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</si>
  <si>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</si>
  <si>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</si>
  <si>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</si>
  <si>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</si>
  <si>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</si>
  <si>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</si>
  <si>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</si>
  <si>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</si>
  <si>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</si>
  <si>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</si>
  <si>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</si>
  <si>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</si>
  <si>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</si>
  <si>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</si>
  <si>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</si>
  <si>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</si>
  <si>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</si>
  <si>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</si>
  <si>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</si>
  <si>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</si>
  <si>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</si>
  <si>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</si>
  <si>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</si>
  <si>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</si>
  <si>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</si>
  <si>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</si>
  <si>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</si>
  <si>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</si>
  <si>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</si>
  <si>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</si>
  <si>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</si>
  <si>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</si>
  <si>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</si>
  <si>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</si>
  <si>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</si>
  <si>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</si>
  <si>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</si>
  <si>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</si>
  <si>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</si>
  <si>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</si>
  <si>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</si>
  <si>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</si>
  <si>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</si>
  <si>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</si>
  <si>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</si>
  <si>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</si>
  <si>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</si>
  <si>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</si>
  <si>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</si>
  <si>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</si>
  <si>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</si>
  <si>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</si>
  <si>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</si>
  <si>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</si>
  <si>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</si>
  <si>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</si>
  <si>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</si>
  <si>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</si>
  <si>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</si>
  <si>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</si>
  <si>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</si>
  <si>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</si>
  <si>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</si>
  <si>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</si>
  <si>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</si>
  <si>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</si>
  <si>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</si>
  <si>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</si>
  <si>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</si>
  <si>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</si>
  <si>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</si>
  <si>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</si>
  <si>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</si>
  <si>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</si>
  <si>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</si>
  <si>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</si>
  <si>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</si>
  <si>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</si>
  <si>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</si>
  <si>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</si>
  <si>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</si>
  <si>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</si>
  <si>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</si>
  <si>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</si>
  <si>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</si>
  <si>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</si>
  <si>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</si>
  <si>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</si>
  <si>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</si>
  <si>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</si>
  <si>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</si>
  <si>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</si>
  <si>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</si>
  <si>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</si>
  <si>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</si>
  <si>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</si>
  <si>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</si>
  <si>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</si>
  <si>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</si>
  <si>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</si>
  <si>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</si>
  <si>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</si>
  <si>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</si>
  <si>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</si>
  <si>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</si>
  <si>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</si>
  <si>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</si>
  <si>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</si>
  <si>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</si>
  <si>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</si>
  <si>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</si>
  <si>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</si>
  <si>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</si>
  <si>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</si>
  <si>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</si>
  <si>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</si>
  <si>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</si>
  <si>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</si>
  <si>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</si>
  <si>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</si>
  <si>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</si>
  <si>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</si>
  <si>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</si>
  <si>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</si>
  <si>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</si>
  <si>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</si>
  <si>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</si>
  <si>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</si>
  <si>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</si>
  <si>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</si>
  <si>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</si>
  <si>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</si>
  <si>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</si>
  <si>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</si>
  <si>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</si>
  <si>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</si>
  <si>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</si>
  <si>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</si>
  <si>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</si>
  <si>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</si>
  <si>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</si>
  <si>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</si>
  <si>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</si>
  <si>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</si>
  <si>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</si>
  <si>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</si>
  <si>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</si>
  <si>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</si>
  <si>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</si>
  <si>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</si>
  <si>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</si>
  <si>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</si>
  <si>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</si>
  <si>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</si>
  <si>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</si>
  <si>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</si>
  <si>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</si>
  <si>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</si>
  <si>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</si>
  <si>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</si>
  <si>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</si>
  <si>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</si>
  <si>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</si>
  <si>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</si>
  <si>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</si>
  <si>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</si>
  <si>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</si>
  <si>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</si>
  <si>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</si>
  <si>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</si>
  <si>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</si>
  <si>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</si>
  <si>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</si>
  <si>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</si>
  <si>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</si>
  <si>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</si>
  <si>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</si>
  <si>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</si>
  <si>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</si>
  <si>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</si>
  <si>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</si>
  <si>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</si>
  <si>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</si>
  <si>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</si>
  <si>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</si>
  <si>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</si>
  <si>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</si>
  <si>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</si>
  <si>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</si>
  <si>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</si>
  <si>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</si>
  <si>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</si>
  <si>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</si>
  <si>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</si>
  <si>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</si>
  <si>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</si>
  <si>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</si>
  <si>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</si>
  <si>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</si>
  <si>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</si>
  <si>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</si>
  <si>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</si>
  <si>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</si>
  <si>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</si>
  <si>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</si>
  <si>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</si>
  <si>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</si>
  <si>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</si>
  <si>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</si>
  <si>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</si>
  <si>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</si>
  <si>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</si>
  <si>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</si>
  <si>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</si>
  <si>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</si>
  <si>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</si>
  <si>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</si>
  <si>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</si>
  <si>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</si>
  <si>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</si>
  <si>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</si>
  <si>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</si>
  <si>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</si>
  <si>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</si>
  <si>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</si>
  <si>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</si>
  <si>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</si>
  <si>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</si>
  <si>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</si>
  <si>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</si>
  <si>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</si>
  <si>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</si>
  <si>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</si>
  <si>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</si>
  <si>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</si>
  <si>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</si>
  <si>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</si>
  <si>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</si>
  <si>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</si>
  <si>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</si>
  <si>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</si>
  <si>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</si>
  <si>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</si>
  <si>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</si>
  <si>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</si>
  <si>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</si>
  <si>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</si>
  <si>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</si>
  <si>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</si>
  <si>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</si>
  <si>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</si>
  <si>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</si>
  <si>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</si>
  <si>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</si>
  <si>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</si>
  <si>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</si>
  <si>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</si>
  <si>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</si>
  <si>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</si>
  <si>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</si>
  <si>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</si>
  <si>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</si>
  <si>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</si>
  <si>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</si>
  <si>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</si>
  <si>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</si>
  <si>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</si>
  <si>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</si>
  <si>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</si>
  <si>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</si>
  <si>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</si>
  <si>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</si>
  <si>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</si>
  <si>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</si>
  <si>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</si>
  <si>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</si>
  <si>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</si>
  <si>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</si>
  <si>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</si>
  <si>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</si>
  <si>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</si>
  <si>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</si>
  <si>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</si>
  <si>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</si>
  <si>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</si>
  <si>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</si>
  <si>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</si>
  <si>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</si>
  <si>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</si>
  <si>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</si>
  <si>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</si>
  <si>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</si>
  <si>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</si>
  <si>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</si>
  <si>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</si>
  <si>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</si>
  <si>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</si>
  <si>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</si>
  <si>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</si>
  <si>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</si>
  <si>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</si>
  <si>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</si>
  <si>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</si>
  <si>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</si>
  <si>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</si>
  <si>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</si>
  <si>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</si>
  <si>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</si>
  <si>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</si>
  <si>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</si>
  <si>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</si>
  <si>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</si>
  <si>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</si>
  <si>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</si>
  <si>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</si>
  <si>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</si>
  <si>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</si>
  <si>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</si>
  <si>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</si>
  <si>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</si>
  <si>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</si>
  <si>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</si>
  <si>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</si>
  <si>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</si>
  <si>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</si>
  <si>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</si>
  <si>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</si>
  <si>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</si>
  <si>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</si>
  <si>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</si>
  <si>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</si>
  <si>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</si>
  <si>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</si>
  <si>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</si>
  <si>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</si>
  <si>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</si>
  <si>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</si>
  <si>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</si>
  <si>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</si>
  <si>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</si>
  <si>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</si>
  <si>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</si>
  <si>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</si>
  <si>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</si>
  <si>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</si>
  <si>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</si>
  <si>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</si>
  <si>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</si>
  <si>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</si>
  <si>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</si>
  <si>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</si>
  <si>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</si>
  <si>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</si>
  <si>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</si>
  <si>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</si>
  <si>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</si>
  <si>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</si>
  <si>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</si>
  <si>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</si>
  <si>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</si>
  <si>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</si>
  <si>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</si>
  <si>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</si>
  <si>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</si>
  <si>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</si>
  <si>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</si>
  <si>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</si>
  <si>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</si>
  <si>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</si>
  <si>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</si>
  <si>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</si>
  <si>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</si>
  <si>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</si>
  <si>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</si>
  <si>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</si>
  <si>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</si>
  <si>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</si>
  <si>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</si>
  <si>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</si>
  <si>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</si>
  <si>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</si>
  <si>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</si>
  <si>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</si>
  <si>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</si>
  <si>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</si>
  <si>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</si>
  <si>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</si>
  <si>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</si>
  <si>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</si>
  <si>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</si>
  <si>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</si>
  <si>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</si>
  <si>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</si>
  <si>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</si>
  <si>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</si>
  <si>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</si>
  <si>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</si>
  <si>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</si>
  <si>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</si>
  <si>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</si>
  <si>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</si>
  <si>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</si>
  <si>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</si>
  <si>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</si>
  <si>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</si>
  <si>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</si>
  <si>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</si>
  <si>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</si>
  <si>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</si>
  <si>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</si>
  <si>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</si>
  <si>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</si>
  <si>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</si>
  <si>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</si>
  <si>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</si>
  <si>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</si>
  <si>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</si>
  <si>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</si>
  <si>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</si>
  <si>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</si>
  <si>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</si>
  <si>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</si>
  <si>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</si>
  <si>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</si>
  <si>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</si>
  <si>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</si>
  <si>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</si>
  <si>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</si>
  <si>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</si>
  <si>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</si>
  <si>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</si>
  <si>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</si>
  <si>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</si>
  <si>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</si>
  <si>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</si>
  <si>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</si>
  <si>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</si>
  <si>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</si>
  <si>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</si>
  <si>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</si>
  <si>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</si>
  <si>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</si>
  <si>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</si>
  <si>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</si>
  <si>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</si>
  <si>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</si>
  <si>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</si>
  <si>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</si>
  <si>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</si>
  <si>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</si>
  <si>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</si>
  <si>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</si>
  <si>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</si>
  <si>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</si>
  <si>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</si>
  <si>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</si>
  <si>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</si>
  <si>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</si>
  <si>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</si>
  <si>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</si>
  <si>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</si>
  <si>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</si>
  <si>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</si>
  <si>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</si>
  <si>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</si>
  <si>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</si>
  <si>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</si>
  <si>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</si>
  <si>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</si>
  <si>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</si>
  <si>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</si>
  <si>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</si>
  <si>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</si>
  <si>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</si>
  <si>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</si>
  <si>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</si>
  <si>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</si>
  <si>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</si>
  <si>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</si>
  <si>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</si>
  <si>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</si>
  <si>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</si>
  <si>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</si>
  <si>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</si>
  <si>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</si>
  <si>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</si>
  <si>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</si>
  <si>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</si>
  <si>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</si>
  <si>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</si>
  <si>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</si>
  <si>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</si>
  <si>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</si>
  <si>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</si>
  <si>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</si>
  <si>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</si>
  <si>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</si>
  <si>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</si>
  <si>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</si>
  <si>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</si>
  <si>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</si>
  <si>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</si>
  <si>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</si>
  <si>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</si>
  <si>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</si>
  <si>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</si>
  <si>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</si>
  <si>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</si>
  <si>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</si>
  <si>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</si>
  <si>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</si>
  <si>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</si>
  <si>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</si>
  <si>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</si>
  <si>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</si>
  <si>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</si>
  <si>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</si>
  <si>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</si>
  <si>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</si>
  <si>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</si>
  <si>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</si>
  <si>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</si>
  <si>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</si>
  <si>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</si>
  <si>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</si>
  <si>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</si>
  <si>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</si>
  <si>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</si>
  <si>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</si>
  <si>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</si>
  <si>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</si>
  <si>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</si>
  <si>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</si>
  <si>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</si>
  <si>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</si>
  <si>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</si>
  <si>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</si>
  <si>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</si>
  <si>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</si>
  <si>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</si>
  <si>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</si>
  <si>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</si>
  <si>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</si>
  <si>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</si>
  <si>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</si>
  <si>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</si>
  <si>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</si>
  <si>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</si>
  <si>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</si>
  <si>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</si>
  <si>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</si>
  <si>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</si>
  <si>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</si>
  <si>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</si>
  <si>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</si>
  <si>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</si>
  <si>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</si>
  <si>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</si>
  <si>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</si>
  <si>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</si>
  <si>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</si>
  <si>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</si>
  <si>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</si>
  <si>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</si>
  <si>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</si>
  <si>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</si>
  <si>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</si>
  <si>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</si>
  <si>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</si>
  <si>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</si>
  <si>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</si>
  <si>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</si>
  <si>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</si>
  <si>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</si>
  <si>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</si>
  <si>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</si>
  <si>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</si>
  <si>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</si>
  <si>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</si>
  <si>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</si>
  <si>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</si>
  <si>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</si>
  <si>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</si>
  <si>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</si>
  <si>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</si>
  <si>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</si>
  <si>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</si>
  <si>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</si>
  <si>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</si>
  <si>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</si>
  <si>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</si>
  <si>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</si>
  <si>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</si>
  <si>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</si>
  <si>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</si>
  <si>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</si>
  <si>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</si>
  <si>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</si>
  <si>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</si>
  <si>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</si>
  <si>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</si>
  <si>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</si>
  <si>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</si>
  <si>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</si>
  <si>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</si>
  <si>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</si>
  <si>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</si>
  <si>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</si>
  <si>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</si>
  <si>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</si>
  <si>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</si>
  <si>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</si>
  <si>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</si>
  <si>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</si>
  <si>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</si>
  <si>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</si>
  <si>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</si>
  <si>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</si>
  <si>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</si>
  <si>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</si>
  <si>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</si>
  <si>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</si>
  <si>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</si>
  <si>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</si>
  <si>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</si>
  <si>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</si>
  <si>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</si>
  <si>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</si>
  <si>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</si>
  <si>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</si>
  <si>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</si>
  <si>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</si>
  <si>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</si>
  <si>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</si>
  <si>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</si>
  <si>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</si>
  <si>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</si>
  <si>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</si>
  <si>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</si>
  <si>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</si>
  <si>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</si>
  <si>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</si>
  <si>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</si>
  <si>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</si>
  <si>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</si>
  <si>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</si>
  <si>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</si>
  <si>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</si>
  <si>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</si>
  <si>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</si>
  <si>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</si>
  <si>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</si>
  <si>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</si>
  <si>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</si>
  <si>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</si>
  <si>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</si>
  <si>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</si>
  <si>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</si>
  <si>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</si>
  <si>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</si>
  <si>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</si>
  <si>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</si>
  <si>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</si>
  <si>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</si>
  <si>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</si>
  <si>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</si>
  <si>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</si>
  <si>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</si>
  <si>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</si>
  <si>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</si>
  <si>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</si>
  <si>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</si>
  <si>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</si>
  <si>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</si>
  <si>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</si>
  <si>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</si>
  <si>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</si>
  <si>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</si>
  <si>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</si>
  <si>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</si>
  <si>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</si>
  <si>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</si>
  <si>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</si>
  <si>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</si>
  <si>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</si>
  <si>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</si>
  <si>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</si>
  <si>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</si>
  <si>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</si>
  <si>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</si>
  <si>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</si>
  <si>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</si>
  <si>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</si>
  <si>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</si>
  <si>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</si>
  <si>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</si>
  <si>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</si>
  <si>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</si>
  <si>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</si>
  <si>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</si>
  <si>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</si>
  <si>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</si>
  <si>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</si>
  <si>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</si>
  <si>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</si>
  <si>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</si>
  <si>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</si>
  <si>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</si>
  <si>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</si>
  <si>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</si>
  <si>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</si>
  <si>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</si>
  <si>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</si>
  <si>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</si>
  <si>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</si>
  <si>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</si>
  <si>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</si>
  <si>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</si>
  <si>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</si>
  <si>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</si>
  <si>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</si>
  <si>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</si>
  <si>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</si>
  <si>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</si>
  <si>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</si>
  <si>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</si>
  <si>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</si>
  <si>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</si>
  <si>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</si>
  <si>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</si>
  <si>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</si>
  <si>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</si>
  <si>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</si>
  <si>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</si>
  <si>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</si>
  <si>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</si>
  <si>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</si>
  <si>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</si>
  <si>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</si>
  <si>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</si>
  <si>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</si>
  <si>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</si>
  <si>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</si>
  <si>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</si>
  <si>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</si>
  <si>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</si>
  <si>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</si>
  <si>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</si>
  <si>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</si>
  <si>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</si>
  <si>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</si>
  <si>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</si>
  <si>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</si>
  <si>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</si>
  <si>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</si>
  <si>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</si>
  <si>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</si>
  <si>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</si>
  <si>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</si>
  <si>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</si>
  <si>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</si>
  <si>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</si>
  <si>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</si>
  <si>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</si>
  <si>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</si>
  <si>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</si>
  <si>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</si>
  <si>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</si>
  <si>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</si>
  <si>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</si>
  <si>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</si>
  <si>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</si>
  <si>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</si>
  <si>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</si>
  <si>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</si>
  <si>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</si>
  <si>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</si>
  <si>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</si>
  <si>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</si>
  <si>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</si>
  <si>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</si>
  <si>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</si>
  <si>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</si>
  <si>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</si>
  <si>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</si>
  <si>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</si>
  <si>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</si>
  <si>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</si>
  <si>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</si>
  <si>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</si>
  <si>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</si>
  <si>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</si>
  <si>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</si>
  <si>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</si>
  <si>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</si>
  <si>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</si>
  <si>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</si>
  <si>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</si>
  <si>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</si>
  <si>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</si>
  <si>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</si>
  <si>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</si>
  <si>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</si>
  <si>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</si>
  <si>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</si>
  <si>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</si>
  <si>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</si>
  <si>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</si>
  <si>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</si>
  <si>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</si>
  <si>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</si>
  <si>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</si>
  <si>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</si>
  <si>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</si>
  <si>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</si>
  <si>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</si>
  <si>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</si>
  <si>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</si>
  <si>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</si>
  <si>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</si>
  <si>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</si>
  <si>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</si>
  <si>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</si>
  <si>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</si>
  <si>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</si>
  <si>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</si>
  <si>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</si>
  <si>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</si>
  <si>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</si>
  <si>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</si>
  <si>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</si>
  <si>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</si>
  <si>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</si>
  <si>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</si>
  <si>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</si>
  <si>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</si>
  <si>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</si>
  <si>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</si>
  <si>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</si>
  <si>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</si>
  <si>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</si>
  <si>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</si>
  <si>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</si>
  <si>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</si>
  <si>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</si>
  <si>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</si>
  <si>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</si>
  <si>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</si>
  <si>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</si>
  <si>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</si>
  <si>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</si>
  <si>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</si>
  <si>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</si>
  <si>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</si>
  <si>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</si>
  <si>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</si>
  <si>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</si>
  <si>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</si>
  <si>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</si>
  <si>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</si>
  <si>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</si>
  <si>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</si>
  <si>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</si>
  <si>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</si>
  <si>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</si>
  <si>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</si>
  <si>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</si>
  <si>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</si>
  <si>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</si>
  <si>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</si>
  <si>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</si>
  <si>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</si>
  <si>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</si>
  <si>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</si>
  <si>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</si>
  <si>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</si>
  <si>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</si>
  <si>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</si>
  <si>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</si>
  <si>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</si>
  <si>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</si>
  <si>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</si>
  <si>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</si>
  <si>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</si>
  <si>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</si>
  <si>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</si>
  <si>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</si>
  <si>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</si>
  <si>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</si>
  <si>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</si>
  <si>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</si>
  <si>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</si>
  <si>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</si>
  <si>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</si>
  <si>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</si>
  <si>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</si>
  <si>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</si>
  <si>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</si>
  <si>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</si>
  <si>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</si>
  <si>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</si>
  <si>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</si>
  <si>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</si>
  <si>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</si>
  <si>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</si>
  <si>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</si>
  <si>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</si>
  <si>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</si>
  <si>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</si>
  <si>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</si>
  <si>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</si>
  <si>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</si>
  <si>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</si>
  <si>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</si>
  <si>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</si>
  <si>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</si>
  <si>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</si>
  <si>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</si>
  <si>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</si>
  <si>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</si>
  <si>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</si>
  <si>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</si>
  <si>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</si>
  <si>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</si>
  <si>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</si>
  <si>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</si>
  <si>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</si>
  <si>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</si>
  <si>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</si>
  <si>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</si>
  <si>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</si>
  <si>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</si>
  <si>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</si>
  <si>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</si>
  <si>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</si>
  <si>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</si>
  <si>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</si>
  <si>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</si>
  <si>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</si>
  <si>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</si>
  <si>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</si>
  <si>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</si>
  <si>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</si>
  <si>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</si>
  <si>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</si>
  <si>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</si>
  <si>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</si>
  <si>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</si>
  <si>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</si>
  <si>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</si>
  <si>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</si>
  <si>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</si>
  <si>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</si>
  <si>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</si>
  <si>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</si>
  <si>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</si>
  <si>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</si>
  <si>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</si>
  <si>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</si>
  <si>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</si>
  <si>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</si>
  <si>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</si>
  <si>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</si>
  <si>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</si>
  <si>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</si>
  <si>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</si>
  <si>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</si>
  <si>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</si>
  <si>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</si>
  <si>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</si>
  <si>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</si>
  <si>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</si>
  <si>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</si>
  <si>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</si>
  <si>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</si>
  <si>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</si>
  <si>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</si>
  <si>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</si>
  <si>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</si>
  <si>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</si>
  <si>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</si>
  <si>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</si>
  <si>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</si>
  <si>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</si>
  <si>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</si>
  <si>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</si>
  <si>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</si>
  <si>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</si>
  <si>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</si>
  <si>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</si>
  <si>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</si>
  <si>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</si>
  <si>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</si>
  <si>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</si>
  <si>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</si>
  <si>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</si>
  <si>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</si>
  <si>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</si>
  <si>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</si>
  <si>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</si>
  <si>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</si>
  <si>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</si>
  <si>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</si>
  <si>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</si>
  <si>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</si>
  <si>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</si>
  <si>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</si>
  <si>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</si>
  <si>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</si>
  <si>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</si>
  <si>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</si>
  <si>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</si>
  <si>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</si>
  <si>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</si>
  <si>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</si>
  <si>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</si>
  <si>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</si>
  <si>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</si>
  <si>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</si>
  <si>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</si>
  <si>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</si>
  <si>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</si>
  <si>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</si>
  <si>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</si>
  <si>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</si>
  <si>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</si>
  <si>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</si>
  <si>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</si>
  <si>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</si>
  <si>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</si>
  <si>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</si>
  <si>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</si>
  <si>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</si>
  <si>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</si>
  <si>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</si>
  <si>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</si>
  <si>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</si>
  <si>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</si>
  <si>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</si>
  <si>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</si>
  <si>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</si>
  <si>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</si>
  <si>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</si>
  <si>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</si>
  <si>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</si>
  <si>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</si>
  <si>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</si>
  <si>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</si>
  <si>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</si>
  <si>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</si>
  <si>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</si>
  <si>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</si>
  <si>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</si>
  <si>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</si>
  <si>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</si>
  <si>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</si>
  <si>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</si>
  <si>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</si>
  <si>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</si>
  <si>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</si>
  <si>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</si>
  <si>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</si>
  <si>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</si>
  <si>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</si>
  <si>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</si>
  <si>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</si>
  <si>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</si>
  <si>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</si>
  <si>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</si>
  <si>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</si>
  <si>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</si>
  <si>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</si>
  <si>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</si>
  <si>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</si>
  <si>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</si>
  <si>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</si>
  <si>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</si>
  <si>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</si>
  <si>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</si>
  <si>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</si>
  <si>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</si>
  <si>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</si>
  <si>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</si>
  <si>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</si>
  <si>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</si>
  <si>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</si>
  <si>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</si>
  <si>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</si>
  <si>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</si>
  <si>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</si>
  <si>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</si>
  <si>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</si>
  <si>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</si>
  <si>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</si>
  <si>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</si>
  <si>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</si>
  <si>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</si>
  <si>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</si>
  <si>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</si>
  <si>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</si>
  <si>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</si>
  <si>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</si>
  <si>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</si>
  <si>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</si>
  <si>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</si>
  <si>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</si>
  <si>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</si>
  <si>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</si>
  <si>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</si>
  <si>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</si>
  <si>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</si>
  <si>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</si>
  <si>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</si>
  <si>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</si>
  <si>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</si>
  <si>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</si>
  <si>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</si>
  <si>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</si>
  <si>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</si>
  <si>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</si>
  <si>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</si>
  <si>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</si>
  <si>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</si>
  <si>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</si>
  <si>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</si>
  <si>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</si>
  <si>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</si>
  <si>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</si>
  <si>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</si>
  <si>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</si>
  <si>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</si>
  <si>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</si>
  <si>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</si>
  <si>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</si>
  <si>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</si>
  <si>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</si>
  <si>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</si>
  <si>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</si>
  <si>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</si>
  <si>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</si>
  <si>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</si>
  <si>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</si>
  <si>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</si>
  <si>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</si>
  <si>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</si>
  <si>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</si>
  <si>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</si>
  <si>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</si>
  <si>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</si>
  <si>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</si>
  <si>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</si>
  <si>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</si>
  <si>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</si>
  <si>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</si>
  <si>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</si>
  <si>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</si>
  <si>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</si>
  <si>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</si>
  <si>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</si>
  <si>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</si>
  <si>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</si>
  <si>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</si>
  <si>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</si>
  <si>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</si>
  <si>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</si>
  <si>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</si>
  <si>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</si>
  <si>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</si>
  <si>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</si>
  <si>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</si>
  <si>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</si>
  <si>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</si>
  <si>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</si>
  <si>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</si>
  <si>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</si>
  <si>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</si>
  <si>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</si>
  <si>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</si>
  <si>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</si>
  <si>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</si>
  <si>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</si>
  <si>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</si>
  <si>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</si>
  <si>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</si>
  <si>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</si>
  <si>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</si>
  <si>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</si>
  <si>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</si>
  <si>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</si>
  <si>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</si>
  <si>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</si>
  <si>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</si>
  <si>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</si>
  <si>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</si>
  <si>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</si>
  <si>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</si>
  <si>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</si>
  <si>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</si>
  <si>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</si>
  <si>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</si>
  <si>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</si>
  <si>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</si>
  <si>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</si>
  <si>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</si>
  <si>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</si>
  <si>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</si>
  <si>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</si>
  <si>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</si>
  <si>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</si>
  <si>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</si>
  <si>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</si>
  <si>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</si>
  <si>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</si>
  <si>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</si>
  <si>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</si>
  <si>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</si>
  <si>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</si>
  <si>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</si>
  <si>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</si>
  <si>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</si>
  <si>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</si>
  <si>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</si>
  <si>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</si>
  <si>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</si>
  <si>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</si>
  <si>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</si>
  <si>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</si>
  <si>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</si>
  <si>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</si>
  <si>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</si>
  <si>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</si>
  <si>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</si>
  <si>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</si>
  <si>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</si>
  <si>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</si>
  <si>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</si>
  <si>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</si>
  <si>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</si>
  <si>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</si>
  <si>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</si>
  <si>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</si>
  <si>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</si>
  <si>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</si>
  <si>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</si>
  <si>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</si>
  <si>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</si>
  <si>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</si>
  <si>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</si>
  <si>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</si>
  <si>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</si>
  <si>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</si>
  <si>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</si>
  <si>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</si>
  <si>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</si>
  <si>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</si>
  <si>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</si>
  <si>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</si>
  <si>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</si>
  <si>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</si>
  <si>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</si>
  <si>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</si>
  <si>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</si>
  <si>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</si>
  <si>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</si>
  <si>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</si>
  <si>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</si>
  <si>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</si>
  <si>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</si>
  <si>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</si>
  <si>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</si>
  <si>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</si>
  <si>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</si>
  <si>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</si>
  <si>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</si>
  <si>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</si>
  <si>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</si>
  <si>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</si>
  <si>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</si>
  <si>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</si>
  <si>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</si>
  <si>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</si>
  <si>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</si>
  <si>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</si>
  <si>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</si>
  <si>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</si>
  <si>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</si>
  <si>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</si>
  <si>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</si>
  <si>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</si>
  <si>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</si>
  <si>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</si>
  <si>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</si>
  <si>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</si>
  <si>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</si>
  <si>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</si>
  <si>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</si>
  <si>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</si>
  <si>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</si>
  <si>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</si>
  <si>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</si>
  <si>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</si>
  <si>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</si>
  <si>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</si>
  <si>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</si>
  <si>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</si>
  <si>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</si>
  <si>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</si>
  <si>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</si>
  <si>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</si>
  <si>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</si>
  <si>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</si>
  <si>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</si>
  <si>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</si>
  <si>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</si>
  <si>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</si>
  <si>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</si>
  <si>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</si>
  <si>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</si>
  <si>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</si>
  <si>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</si>
  <si>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</si>
  <si>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</si>
  <si>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</si>
  <si>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</si>
  <si>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</si>
  <si>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</si>
  <si>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</si>
  <si>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</si>
  <si>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</si>
  <si>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</si>
  <si>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</si>
  <si>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</si>
  <si>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</si>
  <si>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</si>
  <si>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</si>
  <si>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</si>
  <si>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</si>
  <si>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</si>
  <si>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</si>
  <si>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</si>
  <si>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</si>
  <si>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</si>
  <si>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</si>
  <si>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</si>
  <si>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</si>
  <si>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</si>
  <si>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</si>
  <si>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</si>
  <si>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</si>
  <si>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</si>
  <si>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</si>
  <si>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</si>
  <si>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</si>
  <si>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</si>
  <si>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</si>
  <si>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</si>
  <si>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</si>
  <si>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</si>
  <si>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</si>
  <si>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</si>
  <si>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</si>
  <si>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</si>
  <si>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</si>
  <si>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</si>
  <si>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</si>
  <si>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</si>
  <si>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</si>
  <si>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</si>
  <si>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</si>
  <si>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</si>
  <si>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</si>
  <si>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</si>
  <si>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</si>
  <si>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</si>
  <si>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</si>
  <si>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</si>
  <si>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</si>
  <si>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</si>
  <si>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</si>
  <si>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</si>
  <si>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</si>
  <si>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</si>
  <si>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</si>
  <si>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</si>
  <si>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</si>
  <si>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</si>
  <si>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</si>
  <si>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</si>
  <si>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</si>
  <si>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</si>
  <si>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</si>
  <si>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</si>
  <si>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</si>
  <si>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</si>
  <si>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</si>
  <si>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</si>
  <si>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</si>
  <si>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</si>
  <si>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</si>
  <si>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</si>
  <si>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</si>
  <si>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</si>
  <si>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</si>
  <si>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</si>
  <si>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</si>
  <si>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</si>
  <si>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</si>
  <si>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</si>
  <si>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</si>
  <si>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</si>
  <si>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</si>
  <si>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</si>
  <si>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</si>
  <si>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</si>
  <si>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</si>
  <si>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</si>
  <si>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</si>
  <si>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</si>
  <si>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</si>
  <si>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</si>
  <si>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</si>
  <si>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</si>
  <si>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</si>
  <si>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</si>
  <si>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</si>
  <si>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</si>
  <si>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</si>
  <si>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</si>
  <si>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</si>
  <si>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</si>
  <si>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</si>
  <si>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</si>
  <si>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</si>
  <si>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</si>
  <si>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</si>
  <si>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</si>
  <si>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</si>
  <si>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</si>
  <si>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</si>
  <si>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</si>
  <si>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</si>
  <si>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</si>
  <si>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</si>
  <si>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</si>
  <si>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</si>
  <si>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</si>
  <si>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</si>
  <si>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</si>
  <si>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</si>
  <si>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</si>
  <si>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</si>
  <si>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</si>
  <si>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</si>
  <si>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</si>
  <si>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</si>
  <si>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</si>
  <si>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</si>
  <si>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</si>
  <si>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</si>
  <si>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</si>
  <si>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</si>
  <si>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</si>
  <si>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</si>
  <si>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</si>
  <si>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</si>
  <si>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</si>
  <si>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</si>
  <si>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</si>
  <si>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</si>
  <si>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</si>
  <si>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</si>
  <si>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</si>
  <si>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</si>
  <si>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</si>
  <si>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</si>
  <si>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</si>
  <si>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</si>
  <si>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</si>
  <si>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</si>
  <si>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</si>
  <si>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</si>
  <si>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</si>
  <si>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</si>
  <si>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</si>
  <si>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</si>
  <si>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</si>
  <si>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</si>
  <si>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</si>
  <si>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</si>
  <si>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</si>
  <si>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</si>
  <si>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</si>
  <si>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</si>
  <si>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</si>
  <si>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</si>
  <si>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</si>
  <si>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</si>
  <si>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</si>
  <si>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</si>
  <si>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</si>
  <si>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</si>
  <si>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</si>
  <si>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</si>
  <si>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</si>
  <si>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</si>
  <si>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</si>
  <si>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</si>
  <si>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</si>
  <si>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</si>
  <si>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</si>
  <si>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</si>
  <si>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</si>
  <si>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</si>
  <si>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</si>
  <si>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</si>
  <si>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</si>
  <si>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</si>
  <si>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</si>
  <si>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</si>
  <si>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</si>
  <si>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</si>
  <si>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</si>
  <si>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</si>
  <si>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</si>
  <si>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</si>
  <si>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</si>
  <si>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</si>
  <si>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</si>
  <si>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</si>
  <si>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</si>
  <si>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</si>
  <si>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</si>
  <si>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</si>
  <si>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</si>
  <si>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</si>
  <si>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</si>
  <si>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</si>
  <si>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</si>
  <si>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</si>
  <si>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</si>
  <si>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</si>
  <si>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</si>
  <si>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</si>
  <si>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</si>
  <si>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</si>
  <si>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</si>
  <si>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</si>
  <si>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</si>
  <si>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</si>
  <si>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</si>
  <si>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</si>
  <si>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</si>
  <si>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</si>
  <si>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</si>
  <si>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</si>
  <si>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</si>
  <si>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</si>
  <si>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</si>
  <si>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</si>
  <si>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</si>
  <si>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</si>
  <si>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</si>
  <si>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</si>
  <si>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</si>
  <si>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</si>
  <si>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</si>
  <si>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</si>
  <si>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</si>
  <si>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</si>
  <si>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</si>
  <si>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</si>
  <si>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</si>
  <si>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</si>
  <si>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</si>
  <si>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</si>
  <si>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</si>
  <si>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</si>
  <si>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</si>
  <si>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</si>
  <si>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</si>
  <si>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</si>
  <si>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</si>
  <si>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</si>
  <si>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</si>
  <si>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</si>
  <si>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</si>
  <si>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</si>
  <si>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</si>
  <si>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</si>
  <si>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</si>
  <si>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</si>
  <si>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</si>
  <si>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</si>
  <si>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</si>
  <si>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</si>
  <si>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</si>
  <si>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</si>
  <si>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</si>
  <si>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</si>
  <si>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</si>
  <si>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</si>
  <si>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</si>
  <si>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</si>
  <si>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</si>
  <si>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</si>
  <si>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</si>
  <si>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</si>
  <si>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</si>
  <si>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</si>
  <si>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</si>
  <si>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</si>
  <si>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</si>
  <si>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</si>
  <si>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</si>
  <si>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</si>
  <si>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</si>
  <si>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</si>
  <si>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</si>
  <si>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</si>
  <si>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</si>
  <si>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</si>
  <si>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</si>
  <si>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</si>
  <si>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</si>
  <si>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</si>
  <si>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</si>
  <si>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</si>
  <si>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</si>
  <si>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</si>
  <si>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</si>
  <si>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</si>
  <si>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</si>
  <si>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</si>
  <si>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</si>
  <si>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</si>
  <si>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</si>
  <si>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</si>
  <si>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</si>
  <si>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</si>
  <si>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</si>
  <si>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</si>
  <si>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</si>
  <si>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</si>
  <si>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</si>
  <si>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</si>
  <si>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</si>
  <si>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</si>
  <si>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</si>
  <si>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</si>
  <si>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</si>
  <si>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</si>
  <si>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</si>
  <si>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</si>
  <si>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</si>
  <si>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</si>
  <si>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</si>
  <si>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</si>
  <si>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</si>
  <si>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</si>
  <si>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</si>
  <si>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</si>
  <si>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</si>
  <si>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</si>
  <si>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</si>
  <si>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</si>
  <si>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</si>
  <si>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</si>
  <si>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</si>
  <si>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</si>
  <si>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</si>
  <si>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</si>
  <si>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</si>
  <si>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</si>
  <si>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</si>
  <si>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</si>
  <si>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</si>
  <si>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</si>
  <si>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</si>
  <si>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</si>
  <si>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</si>
  <si>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</si>
  <si>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</si>
  <si>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</si>
  <si>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</si>
  <si>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</si>
  <si>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</si>
  <si>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</si>
  <si>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</si>
  <si>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</si>
  <si>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</si>
  <si>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</si>
  <si>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</si>
  <si>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</si>
  <si>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</si>
  <si>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</si>
  <si>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</si>
  <si>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</si>
  <si>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</si>
  <si>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</si>
  <si>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</si>
  <si>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</si>
  <si>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</si>
  <si>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</si>
  <si>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</si>
  <si>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</si>
  <si>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</si>
  <si>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</si>
  <si>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</si>
  <si>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</si>
  <si>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</si>
  <si>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</si>
  <si>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</si>
  <si>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</si>
  <si>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</si>
  <si>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</si>
  <si>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</si>
  <si>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</si>
  <si>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</si>
  <si>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</si>
  <si>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</si>
  <si>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</si>
  <si>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</si>
  <si>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</si>
  <si>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</si>
  <si>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</si>
  <si>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</si>
  <si>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</si>
  <si>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</si>
  <si>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</si>
  <si>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</si>
  <si>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</si>
  <si>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</si>
  <si>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</si>
  <si>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</si>
  <si>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</si>
  <si>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</si>
  <si>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</si>
  <si>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</si>
  <si>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</si>
  <si>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</si>
  <si>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</si>
  <si>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</si>
  <si>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</si>
  <si>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</si>
  <si>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</si>
  <si>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</si>
  <si>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</si>
  <si>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</si>
  <si>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</si>
  <si>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</si>
  <si>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</si>
  <si>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</si>
  <si>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</si>
  <si>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</si>
  <si>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</si>
  <si>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</si>
  <si>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</si>
  <si>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</si>
  <si>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</si>
  <si>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</si>
  <si>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</si>
  <si>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</si>
  <si>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</si>
  <si>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</si>
  <si>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</si>
  <si>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</si>
  <si>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</si>
  <si>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</si>
  <si>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</si>
  <si>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</si>
  <si>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</si>
  <si>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</si>
  <si>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</si>
  <si>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</si>
  <si>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</si>
  <si>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</si>
  <si>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</si>
  <si>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</si>
  <si>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</si>
  <si>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</si>
  <si>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</si>
  <si>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</si>
  <si>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</si>
  <si>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</si>
  <si>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</si>
  <si>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</si>
  <si>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</si>
  <si>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</si>
  <si>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</si>
  <si>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</si>
  <si>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</si>
  <si>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</si>
  <si>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</si>
  <si>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</si>
  <si>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</si>
  <si>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</si>
  <si>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</si>
  <si>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</si>
  <si>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</si>
  <si>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</si>
  <si>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</si>
  <si>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</si>
  <si>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</si>
  <si>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</si>
  <si>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</si>
  <si>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</si>
  <si>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</si>
  <si>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</si>
  <si>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</si>
  <si>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</si>
  <si>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</si>
  <si>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</si>
  <si>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</si>
  <si>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</si>
  <si>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</si>
  <si>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</si>
  <si>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</si>
  <si>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</si>
  <si>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</si>
  <si>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</si>
  <si>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</si>
  <si>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</si>
  <si>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</si>
  <si>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</si>
  <si>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</si>
  <si>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</si>
  <si>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</si>
  <si>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</si>
  <si>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</si>
  <si>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</si>
  <si>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</si>
  <si>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</si>
  <si>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</si>
  <si>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</si>
  <si>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</si>
  <si>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</si>
  <si>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</si>
  <si>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</si>
  <si>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</si>
  <si>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</si>
  <si>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</si>
  <si>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</si>
  <si>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</si>
  <si>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</si>
  <si>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</si>
  <si>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</si>
  <si>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</si>
  <si>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</si>
  <si>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</si>
  <si>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</si>
  <si>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</si>
  <si>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</si>
  <si>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</si>
  <si>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</si>
  <si>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</si>
  <si>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</si>
  <si>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</si>
  <si>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</si>
  <si>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</si>
  <si>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</si>
  <si>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</si>
  <si>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</si>
  <si>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</si>
  <si>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</si>
  <si>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</si>
  <si>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</si>
  <si>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</si>
  <si>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</si>
  <si>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</si>
  <si>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</si>
  <si>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</si>
  <si>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</si>
  <si>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</si>
  <si>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</si>
  <si>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</si>
  <si>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</si>
  <si>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</si>
  <si>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</si>
  <si>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</si>
  <si>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</si>
  <si>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</si>
  <si>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</si>
  <si>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</si>
  <si>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</si>
  <si>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</si>
  <si>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</si>
  <si>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</si>
  <si>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</si>
  <si>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</si>
  <si>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</si>
  <si>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</si>
  <si>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</si>
  <si>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</si>
  <si>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</si>
  <si>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</si>
  <si>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</si>
  <si>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</si>
  <si>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</si>
  <si>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</si>
  <si>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</si>
  <si>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</si>
  <si>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</si>
  <si>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</si>
  <si>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</si>
  <si>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</si>
  <si>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</si>
  <si>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</si>
  <si>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</si>
  <si>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</si>
  <si>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</si>
  <si>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</si>
  <si>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</si>
  <si>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</si>
  <si>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</si>
  <si>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</si>
  <si>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</si>
  <si>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</si>
  <si>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</si>
  <si>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</si>
  <si>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</si>
  <si>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</si>
  <si>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</si>
  <si>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</si>
  <si>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</si>
  <si>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</si>
  <si>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</si>
  <si>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</si>
  <si>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</si>
  <si>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</si>
  <si>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</si>
  <si>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</si>
  <si>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</si>
  <si>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</si>
  <si>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</si>
  <si>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</si>
  <si>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</si>
  <si>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</si>
  <si>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</si>
  <si>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</si>
  <si>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</si>
  <si>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</si>
  <si>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</si>
  <si>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</si>
  <si>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</si>
  <si>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</si>
  <si>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</si>
  <si>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</si>
  <si>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</si>
  <si>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</si>
  <si>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</si>
  <si>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</si>
  <si>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</si>
  <si>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</si>
  <si>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</si>
  <si>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</si>
  <si>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</si>
  <si>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</si>
  <si>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</si>
  <si>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</si>
  <si>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</si>
  <si>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</si>
  <si>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</si>
  <si>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</si>
  <si>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</si>
  <si>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</si>
  <si>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</si>
  <si>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</si>
  <si>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</si>
  <si>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</si>
  <si>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</si>
  <si>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</si>
  <si>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</si>
  <si>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</si>
  <si>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</si>
  <si>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</si>
  <si>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</si>
  <si>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</si>
  <si>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</si>
  <si>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</si>
  <si>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</si>
  <si>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</si>
  <si>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</si>
  <si>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</si>
  <si>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</si>
  <si>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</si>
  <si>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</si>
  <si>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</si>
  <si>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</si>
  <si>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</si>
  <si>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</si>
  <si>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</si>
  <si>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</si>
  <si>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</si>
  <si>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</si>
  <si>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</si>
  <si>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</si>
  <si>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</si>
  <si>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</si>
  <si>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</si>
  <si>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</si>
  <si>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</si>
  <si>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</si>
  <si>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</si>
  <si>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</si>
  <si>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</si>
  <si>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</si>
  <si>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</si>
  <si>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</si>
  <si>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</si>
  <si>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</si>
  <si>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</si>
  <si>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</si>
  <si>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</si>
  <si>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</si>
  <si>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</si>
  <si>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</si>
  <si>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</si>
  <si>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</si>
  <si>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</si>
  <si>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</si>
  <si>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</si>
  <si>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</si>
  <si>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</si>
  <si>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</si>
  <si>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</si>
  <si>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</si>
  <si>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</si>
  <si>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</si>
  <si>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</si>
  <si>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</si>
  <si>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</si>
  <si>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</si>
  <si>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</si>
  <si>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</si>
  <si>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</si>
  <si>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</si>
  <si>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</si>
  <si>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</si>
  <si>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</si>
  <si>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</si>
  <si>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</si>
  <si>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</si>
  <si>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</si>
  <si>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</si>
  <si>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</si>
  <si>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</si>
  <si>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</si>
  <si>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</si>
  <si>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</si>
  <si>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</si>
  <si>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</si>
  <si>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</si>
  <si>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</si>
  <si>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</si>
  <si>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</si>
  <si>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</si>
  <si>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</si>
  <si>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</si>
  <si>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</si>
  <si>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</si>
  <si>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</si>
  <si>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</si>
  <si>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</si>
  <si>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</si>
  <si>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</si>
  <si>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</si>
  <si>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</si>
  <si>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</si>
  <si>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</si>
  <si>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</si>
  <si>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</si>
  <si>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</si>
  <si>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</si>
  <si>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</si>
  <si>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</si>
  <si>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</si>
  <si>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</si>
  <si>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</si>
  <si>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</si>
  <si>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</si>
  <si>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</si>
  <si>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</si>
  <si>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</si>
  <si>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</si>
  <si>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</si>
  <si>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</si>
  <si>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</si>
  <si>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</si>
  <si>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</si>
  <si>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</si>
  <si>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</si>
  <si>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</si>
  <si>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</si>
  <si>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</si>
  <si>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</si>
  <si>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</si>
  <si>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</si>
  <si>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</si>
  <si>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</si>
  <si>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</si>
  <si>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</si>
  <si>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</si>
  <si>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</si>
  <si>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</si>
  <si>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</si>
  <si>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</si>
  <si>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</si>
  <si>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</si>
  <si>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</si>
  <si>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</si>
  <si>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</si>
  <si>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</si>
  <si>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</si>
  <si>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</si>
  <si>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</si>
  <si>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</si>
  <si>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</si>
  <si>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</si>
  <si>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</si>
  <si>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</si>
  <si>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</si>
  <si>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</si>
  <si>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</si>
  <si>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</si>
  <si>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</si>
  <si>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</si>
  <si>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</si>
  <si>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</si>
  <si>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</si>
  <si>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</si>
  <si>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</si>
  <si>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</si>
  <si>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</si>
  <si>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</si>
  <si>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</si>
  <si>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</si>
  <si>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</si>
  <si>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</si>
  <si>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</si>
  <si>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</si>
  <si>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</si>
  <si>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</si>
  <si>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</si>
  <si>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</si>
  <si>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</si>
  <si>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</si>
  <si>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</si>
  <si>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</si>
  <si>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</si>
  <si>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</si>
  <si>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</si>
  <si>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</si>
  <si>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</si>
  <si>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</si>
  <si>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</si>
  <si>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</si>
  <si>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</si>
  <si>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</si>
  <si>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</si>
  <si>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</si>
  <si>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</si>
  <si>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</si>
  <si>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</si>
  <si>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</si>
  <si>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</si>
  <si>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</si>
  <si>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</si>
  <si>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</si>
  <si>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</si>
  <si>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</si>
  <si>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</si>
  <si>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</si>
  <si>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</si>
  <si>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</si>
  <si>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</si>
  <si>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</si>
  <si>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</si>
  <si>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</si>
  <si>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</si>
  <si>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</si>
  <si>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</si>
  <si>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</si>
  <si>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</si>
  <si>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</si>
  <si>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</si>
  <si>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</si>
  <si>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</si>
  <si>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</si>
  <si>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</si>
  <si>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</si>
  <si>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</si>
  <si>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</si>
  <si>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</si>
  <si>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</si>
  <si>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</si>
  <si>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</si>
  <si>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</si>
  <si>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</si>
  <si>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</si>
  <si>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</si>
  <si>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</si>
  <si>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</si>
  <si>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</si>
  <si>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</si>
  <si>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</si>
  <si>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</si>
  <si>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</si>
  <si>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</si>
  <si>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</si>
  <si>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</si>
  <si>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</si>
  <si>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</si>
  <si>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</si>
  <si>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</si>
  <si>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</si>
  <si>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</si>
  <si>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</si>
  <si>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</si>
  <si>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</si>
  <si>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</si>
  <si>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</si>
  <si>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</si>
  <si>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</si>
  <si>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</si>
  <si>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</si>
  <si>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</si>
  <si>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</si>
  <si>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</si>
  <si>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</si>
  <si>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</si>
  <si>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</si>
  <si>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</si>
  <si>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</si>
  <si>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</si>
  <si>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</si>
  <si>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</si>
  <si>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</si>
  <si>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</si>
  <si>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</si>
  <si>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</si>
  <si>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</si>
  <si>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</si>
  <si>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</si>
  <si>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</si>
  <si>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</si>
  <si>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</si>
  <si>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</si>
  <si>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</si>
  <si>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</si>
  <si>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</si>
  <si>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</si>
  <si>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</si>
  <si>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</si>
  <si>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</si>
  <si>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</si>
  <si>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</si>
  <si>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</si>
  <si>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</si>
  <si>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</si>
  <si>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</si>
  <si>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</si>
  <si>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</si>
  <si>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</si>
  <si>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</si>
  <si>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</si>
  <si>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</si>
  <si>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</si>
  <si>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</si>
  <si>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</si>
  <si>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</si>
  <si>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</si>
  <si>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</si>
  <si>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</si>
  <si>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</si>
  <si>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</si>
  <si>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</si>
  <si>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</si>
  <si>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</si>
  <si>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</si>
  <si>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</si>
  <si>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</si>
  <si>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</si>
  <si>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</si>
  <si>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</si>
  <si>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</si>
  <si>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</si>
  <si>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</si>
  <si>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</si>
  <si>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</si>
  <si>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</si>
  <si>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</si>
  <si>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</si>
  <si>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</si>
  <si>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</si>
  <si>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</si>
  <si>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</si>
  <si>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</si>
  <si>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</si>
  <si>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</si>
  <si>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</si>
  <si>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</si>
  <si>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</si>
  <si>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</si>
  <si>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</si>
  <si>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</si>
  <si>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</si>
  <si>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</si>
  <si>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</si>
  <si>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</si>
  <si>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</si>
  <si>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</si>
  <si>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</si>
  <si>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</si>
  <si>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</si>
  <si>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</si>
  <si>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</si>
  <si>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</si>
  <si>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</si>
  <si>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</si>
  <si>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</si>
  <si>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</si>
  <si>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</si>
  <si>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</si>
  <si>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</si>
  <si>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</si>
  <si>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</si>
  <si>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</si>
  <si>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</si>
  <si>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</si>
  <si>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</si>
  <si>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</si>
  <si>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</si>
  <si>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</si>
  <si>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</si>
  <si>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</si>
  <si>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</si>
  <si>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</si>
  <si>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</si>
  <si>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</si>
  <si>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</si>
  <si>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</si>
  <si>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</si>
  <si>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</si>
  <si>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</si>
  <si>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</si>
  <si>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</si>
  <si>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</si>
  <si>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</si>
  <si>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</si>
  <si>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</si>
  <si>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</si>
  <si>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</si>
  <si>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</si>
  <si>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</si>
  <si>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</si>
  <si>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</si>
  <si>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</si>
  <si>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</si>
  <si>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</si>
  <si>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</si>
  <si>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</si>
  <si>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</si>
  <si>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</si>
  <si>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</si>
  <si>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</si>
  <si>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</si>
  <si>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</si>
  <si>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</si>
  <si>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</si>
  <si>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</si>
  <si>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</si>
  <si>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</si>
  <si>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</si>
  <si>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</si>
  <si>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</si>
  <si>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</si>
  <si>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</si>
  <si>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</si>
  <si>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</si>
  <si>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</si>
  <si>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</si>
  <si>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</si>
  <si>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</si>
  <si>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</si>
  <si>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</si>
  <si>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</si>
  <si>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</si>
  <si>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</si>
  <si>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</si>
  <si>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</si>
  <si>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</si>
  <si>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</si>
  <si>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</si>
  <si>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</si>
  <si>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</si>
  <si>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</si>
  <si>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</si>
  <si>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</si>
  <si>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</si>
  <si>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</si>
  <si>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</si>
  <si>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</si>
  <si>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</si>
  <si>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</si>
  <si>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</si>
  <si>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</si>
  <si>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</si>
  <si>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</si>
  <si>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</si>
  <si>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</si>
  <si>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</si>
  <si>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</si>
  <si>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</si>
  <si>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</si>
  <si>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</si>
  <si>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</si>
  <si>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</si>
  <si>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</si>
  <si>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</si>
  <si>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</si>
  <si>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</si>
  <si>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</si>
  <si>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</si>
  <si>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</si>
  <si>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</si>
  <si>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</si>
  <si>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</si>
  <si>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</si>
  <si>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</si>
  <si>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</si>
  <si>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</si>
  <si>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</si>
  <si>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</si>
  <si>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</si>
  <si>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</si>
  <si>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</si>
  <si>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</si>
  <si>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</si>
  <si>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</si>
  <si>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</si>
  <si>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</si>
  <si>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</si>
  <si>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</si>
  <si>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</si>
  <si>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</si>
  <si>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</si>
  <si>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</si>
  <si>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</si>
  <si>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</si>
  <si>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</si>
  <si>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</si>
  <si>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</si>
  <si>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</si>
  <si>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</si>
  <si>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</si>
  <si>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</si>
  <si>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</si>
  <si>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</si>
  <si>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</si>
  <si>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</si>
  <si>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</si>
  <si>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</si>
  <si>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</si>
  <si>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</si>
  <si>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</si>
  <si>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</si>
  <si>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</si>
  <si>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</si>
  <si>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</si>
  <si>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</si>
  <si>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</si>
  <si>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</si>
  <si>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</si>
  <si>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</si>
  <si>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</si>
  <si>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</si>
  <si>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</si>
  <si>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</si>
  <si>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</si>
  <si>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</si>
  <si>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</si>
  <si>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</si>
  <si>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</si>
  <si>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</si>
  <si>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</si>
  <si>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</si>
  <si>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</si>
  <si>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</si>
  <si>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</si>
  <si>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</si>
  <si>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</si>
  <si>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</si>
  <si>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</si>
  <si>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</si>
  <si>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</si>
  <si>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</si>
  <si>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</si>
  <si>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</si>
  <si>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</si>
  <si>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</si>
  <si>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</si>
  <si>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</si>
  <si>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</si>
  <si>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</si>
  <si>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</si>
  <si>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</si>
  <si>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</si>
  <si>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</si>
  <si>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</si>
  <si>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</si>
  <si>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</si>
  <si>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</si>
  <si>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</si>
  <si>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</si>
  <si>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</si>
  <si>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</si>
  <si>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</si>
  <si>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</si>
  <si>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</si>
  <si>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</si>
  <si>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</si>
  <si>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</si>
  <si>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</si>
  <si>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</si>
  <si>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</si>
  <si>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</si>
  <si>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</si>
  <si>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</si>
  <si>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</si>
  <si>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</si>
  <si>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</si>
  <si>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</si>
  <si>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</si>
  <si>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</si>
  <si>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</si>
  <si>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</si>
  <si>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</si>
  <si>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</si>
  <si>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</si>
  <si>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</si>
  <si>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</si>
  <si>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</si>
  <si>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</si>
  <si>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</si>
  <si>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</si>
  <si>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</si>
  <si>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</si>
  <si>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</si>
  <si>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</si>
  <si>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</si>
  <si>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</si>
  <si>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</si>
  <si>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</si>
  <si>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</si>
  <si>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</si>
  <si>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</si>
  <si>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</si>
  <si>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</si>
  <si>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</si>
  <si>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</si>
  <si>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</si>
  <si>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</si>
  <si>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</si>
  <si>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</si>
  <si>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</si>
  <si>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</si>
  <si>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</si>
  <si>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</si>
  <si>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</si>
  <si>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</si>
  <si>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</si>
  <si>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</si>
  <si>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</si>
  <si>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</si>
  <si>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</si>
  <si>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</si>
  <si>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</si>
  <si>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</si>
  <si>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</si>
  <si>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</si>
  <si>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</si>
  <si>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</si>
  <si>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</si>
  <si>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</si>
  <si>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</si>
  <si>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</si>
  <si>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</si>
  <si>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</si>
  <si>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</si>
  <si>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</si>
  <si>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</si>
  <si>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</si>
  <si>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</si>
  <si>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</si>
  <si>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</si>
  <si>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</si>
  <si>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</si>
  <si>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</si>
  <si>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</si>
  <si>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</si>
  <si>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</si>
  <si>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</si>
  <si>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</si>
  <si>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</si>
  <si>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</si>
  <si>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</si>
  <si>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</si>
  <si>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</si>
  <si>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</si>
  <si>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</si>
  <si>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</si>
  <si>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</si>
  <si>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</si>
  <si>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</si>
  <si>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</si>
  <si>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</si>
  <si>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</si>
  <si>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</si>
  <si>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</si>
  <si>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</si>
  <si>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</si>
  <si>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</si>
  <si>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</si>
  <si>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</si>
  <si>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</si>
  <si>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</si>
  <si>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</si>
  <si>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</si>
  <si>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</si>
  <si>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</si>
  <si>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</si>
  <si>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</si>
  <si>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</si>
  <si>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</si>
  <si>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</si>
  <si>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</si>
  <si>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</si>
  <si>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</si>
  <si>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</si>
  <si>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</si>
  <si>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</si>
  <si>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</si>
  <si>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</si>
  <si>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</si>
  <si>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</si>
  <si>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</si>
  <si>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</si>
  <si>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</si>
  <si>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</si>
  <si>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</si>
  <si>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</si>
  <si>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</si>
  <si>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</si>
  <si>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</si>
  <si>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</si>
  <si>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</si>
  <si>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</si>
  <si>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</si>
  <si>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</si>
  <si>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</si>
  <si>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</si>
  <si>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</si>
  <si>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</si>
  <si>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</si>
  <si>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</si>
  <si>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</si>
  <si>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</si>
  <si>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</si>
  <si>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</si>
  <si>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</si>
  <si>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</si>
  <si>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</si>
  <si>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</si>
  <si>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</si>
  <si>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</si>
  <si>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</si>
  <si>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</si>
  <si>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</si>
  <si>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</si>
  <si>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</si>
  <si>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</si>
  <si>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</si>
  <si>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</si>
  <si>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</si>
  <si>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</si>
  <si>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</si>
  <si>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</si>
  <si>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</si>
  <si>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</si>
  <si>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</si>
  <si>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</si>
  <si>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</si>
  <si>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</si>
  <si>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</si>
  <si>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</si>
  <si>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</si>
  <si>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</si>
  <si>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</si>
  <si>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</si>
  <si>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</si>
  <si>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</si>
  <si>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</si>
  <si>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</si>
  <si>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</si>
  <si>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</si>
  <si>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</si>
  <si>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</si>
  <si>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</si>
  <si>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</si>
  <si>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</si>
  <si>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</si>
  <si>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</si>
  <si>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</si>
  <si>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</si>
  <si>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</si>
  <si>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</si>
  <si>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</si>
  <si>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</si>
  <si>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</si>
  <si>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</si>
  <si>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</si>
  <si>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</si>
  <si>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</si>
  <si>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</si>
  <si>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</si>
  <si>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</si>
  <si>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</si>
  <si>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</si>
  <si>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</si>
  <si>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</si>
  <si>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</si>
  <si>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</si>
  <si>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</si>
  <si>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</si>
  <si>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</si>
  <si>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</si>
  <si>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</si>
  <si>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</si>
  <si>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</si>
  <si>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</si>
  <si>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</si>
  <si>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</si>
  <si>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</si>
  <si>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</si>
  <si>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</si>
  <si>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</si>
  <si>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</si>
  <si>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</si>
  <si>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</si>
  <si>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</si>
  <si>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</si>
  <si>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</si>
  <si>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</si>
  <si>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</si>
  <si>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</si>
  <si>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</si>
  <si>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</si>
  <si>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</si>
  <si>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</si>
  <si>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</si>
  <si>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</si>
  <si>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</si>
  <si>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</si>
  <si>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</si>
  <si>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</si>
  <si>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</si>
  <si>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</si>
  <si>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</si>
  <si>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</si>
  <si>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</si>
  <si>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</si>
  <si>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</si>
  <si>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</si>
  <si>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</si>
  <si>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</si>
  <si>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</si>
  <si>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</si>
  <si>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</si>
  <si>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</si>
  <si>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</si>
  <si>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</si>
  <si>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</si>
  <si>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</si>
  <si>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</si>
  <si>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</si>
  <si>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</si>
  <si>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</si>
  <si>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</si>
  <si>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</si>
  <si>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</si>
  <si>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</si>
  <si>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</si>
  <si>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</si>
  <si>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</si>
  <si>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</si>
  <si>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</si>
  <si>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</si>
  <si>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</si>
  <si>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</si>
  <si>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</si>
  <si>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</si>
  <si>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</si>
  <si>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</si>
  <si>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</si>
  <si>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</si>
  <si>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</si>
  <si>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</si>
  <si>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</si>
  <si>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</si>
  <si>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</si>
  <si>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</si>
  <si>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</si>
  <si>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</si>
  <si>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</si>
  <si>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</si>
  <si>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</si>
  <si>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</si>
  <si>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</si>
  <si>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</si>
  <si>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</si>
  <si>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</si>
  <si>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</si>
  <si>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</si>
  <si>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</si>
  <si>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</si>
  <si>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</si>
  <si>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</si>
  <si>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</si>
  <si>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</si>
  <si>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</si>
  <si>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</si>
  <si>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</si>
  <si>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</si>
  <si>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</si>
  <si>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</si>
  <si>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</si>
  <si>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</si>
  <si>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</si>
  <si>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</si>
  <si>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</si>
  <si>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</si>
  <si>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</si>
  <si>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</si>
  <si>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</si>
  <si>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</si>
  <si>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</si>
  <si>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</si>
  <si>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</si>
  <si>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</si>
  <si>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</si>
  <si>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</si>
  <si>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</si>
  <si>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</si>
  <si>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</si>
  <si>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</si>
  <si>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</si>
  <si>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</si>
  <si>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</si>
  <si>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</si>
  <si>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</si>
  <si>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</si>
  <si>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</si>
  <si>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</si>
  <si>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</si>
  <si>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</si>
  <si>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</si>
  <si>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</si>
  <si>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</si>
  <si>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</si>
  <si>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</si>
  <si>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</si>
  <si>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</si>
  <si>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</si>
  <si>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</si>
  <si>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</si>
  <si>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</si>
  <si>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</si>
  <si>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</si>
  <si>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</si>
  <si>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</si>
  <si>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</si>
  <si>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</si>
  <si>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</si>
  <si>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</si>
  <si>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</si>
  <si>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</si>
  <si>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</si>
  <si>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</si>
  <si>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</si>
  <si>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</si>
  <si>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</si>
  <si>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</si>
  <si>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</si>
  <si>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</si>
  <si>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</si>
  <si>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</si>
  <si>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</si>
  <si>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</si>
  <si>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</si>
  <si>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</si>
  <si>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</si>
  <si>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</si>
  <si>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</si>
  <si>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</si>
  <si>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</si>
  <si>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</si>
  <si>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</si>
  <si>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</si>
  <si>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</si>
  <si>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</si>
  <si>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</si>
  <si>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</si>
  <si>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</si>
  <si>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</si>
  <si>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</si>
  <si>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</si>
  <si>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</si>
  <si>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</si>
  <si>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</si>
  <si>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</si>
  <si>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</si>
  <si>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</si>
  <si>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</si>
  <si>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</si>
  <si>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</si>
  <si>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</si>
  <si>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</si>
  <si>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</si>
  <si>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</si>
  <si>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</si>
  <si>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</si>
  <si>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</si>
  <si>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</si>
  <si>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</si>
  <si>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</si>
  <si>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</si>
  <si>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</si>
  <si>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</si>
  <si>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</si>
  <si>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</si>
  <si>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</si>
  <si>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</si>
  <si>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</si>
  <si>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</si>
  <si>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</si>
  <si>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</si>
  <si>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</si>
  <si>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</si>
  <si>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</si>
  <si>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</si>
  <si>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</si>
  <si>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</si>
  <si>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</si>
  <si>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</si>
  <si>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</si>
  <si>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</si>
  <si>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</si>
  <si>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</si>
  <si>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</si>
  <si>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</si>
  <si>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</si>
  <si>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</si>
  <si>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</si>
  <si>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</si>
  <si>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</si>
  <si>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</si>
  <si>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</si>
  <si>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</si>
  <si>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</si>
  <si>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</si>
  <si>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</si>
  <si>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</si>
  <si>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</si>
  <si>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</si>
  <si>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</si>
  <si>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</si>
  <si>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</si>
  <si>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</si>
  <si>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</si>
  <si>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</si>
  <si>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</si>
  <si>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</si>
  <si>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</si>
  <si>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</si>
  <si>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</si>
  <si>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</si>
  <si>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</si>
  <si>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</si>
  <si>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</si>
  <si>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</si>
  <si>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</si>
  <si>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</si>
  <si>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</si>
  <si>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</si>
  <si>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</si>
  <si>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</si>
  <si>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</si>
  <si>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</si>
  <si>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</si>
  <si>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</si>
  <si>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</si>
  <si>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</si>
  <si>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</si>
  <si>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</si>
  <si>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</si>
  <si>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</si>
  <si>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</si>
  <si>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</si>
  <si>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</si>
  <si>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</si>
  <si>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</si>
  <si>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</si>
  <si>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</si>
  <si>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</si>
  <si>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</si>
  <si>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</si>
  <si>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</si>
  <si>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</si>
  <si>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</si>
  <si>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</si>
  <si>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</si>
  <si>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</si>
  <si>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</si>
  <si>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</si>
  <si>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</si>
  <si>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</si>
  <si>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</si>
  <si>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</si>
  <si>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</si>
  <si>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</si>
  <si>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</si>
  <si>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</si>
  <si>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</si>
  <si>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</si>
  <si>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</si>
  <si>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</si>
  <si>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</si>
  <si>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</si>
  <si>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</si>
  <si>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</si>
  <si>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</si>
  <si>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</si>
  <si>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</si>
  <si>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</si>
  <si>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</si>
  <si>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</si>
  <si>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</si>
  <si>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</si>
  <si>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</si>
  <si>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</si>
  <si>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</si>
  <si>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</si>
  <si>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</si>
  <si>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</si>
  <si>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</si>
  <si>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</si>
  <si>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</si>
  <si>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</si>
  <si>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</si>
  <si>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</si>
  <si>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</si>
  <si>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</si>
  <si>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</si>
  <si>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</si>
  <si>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</si>
  <si>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</si>
  <si>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</si>
  <si>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</si>
  <si>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</si>
  <si>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</si>
  <si>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</si>
  <si>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</si>
  <si>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</si>
  <si>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</si>
  <si>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</si>
  <si>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</si>
  <si>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</si>
  <si>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</si>
  <si>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</si>
  <si>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</si>
  <si>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</si>
  <si>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</si>
  <si>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</si>
  <si>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</si>
  <si>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</si>
  <si>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</si>
  <si>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</si>
  <si>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</si>
  <si>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</si>
  <si>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</si>
  <si>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</si>
  <si>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</si>
  <si>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</si>
  <si>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</si>
  <si>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</si>
  <si>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</si>
  <si>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</si>
  <si>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</si>
  <si>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</si>
  <si>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</si>
  <si>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</si>
  <si>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</si>
  <si>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</si>
  <si>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</si>
  <si>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</si>
  <si>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</si>
  <si>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</si>
  <si>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</si>
  <si>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</si>
  <si>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</si>
  <si>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</si>
  <si>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</si>
  <si>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</si>
  <si>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</si>
  <si>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</si>
  <si>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</si>
  <si>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</si>
  <si>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</si>
  <si>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</si>
  <si>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</si>
  <si>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</si>
  <si>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</si>
  <si>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</si>
  <si>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</si>
  <si>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</si>
  <si>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</si>
  <si>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</si>
  <si>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</si>
  <si>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</si>
  <si>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</si>
  <si>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</si>
  <si>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</si>
  <si>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</si>
  <si>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</si>
  <si>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</si>
  <si>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</si>
  <si>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</si>
  <si>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</si>
  <si>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</si>
  <si>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</si>
  <si>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</si>
  <si>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</si>
  <si>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</si>
  <si>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</si>
  <si>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</si>
  <si>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</si>
  <si>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</si>
  <si>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</si>
  <si>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</si>
  <si>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</si>
  <si>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</si>
  <si>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</si>
  <si>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</si>
  <si>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</si>
  <si>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</si>
  <si>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</si>
  <si>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</si>
  <si>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</si>
  <si>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</si>
  <si>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</si>
  <si>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</si>
  <si>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</si>
  <si>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</si>
  <si>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</si>
  <si>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</si>
  <si>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</si>
  <si>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</si>
  <si>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</si>
  <si>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</si>
  <si>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</si>
  <si>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</si>
  <si>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</si>
  <si>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</si>
  <si>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</si>
  <si>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</si>
  <si>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</si>
  <si>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</si>
  <si>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</si>
  <si>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</si>
  <si>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</si>
  <si>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</si>
  <si>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</si>
  <si>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</si>
  <si>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</si>
  <si>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</si>
  <si>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</si>
  <si>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</si>
  <si>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</si>
  <si>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</si>
  <si>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</si>
  <si>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</si>
  <si>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</si>
  <si>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</si>
  <si>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</si>
  <si>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</si>
  <si>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</si>
  <si>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</si>
  <si>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</si>
  <si>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</si>
  <si>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</si>
  <si>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</si>
  <si>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</si>
  <si>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</si>
  <si>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</si>
  <si>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</si>
  <si>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</si>
  <si>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</si>
  <si>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</si>
  <si>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</si>
  <si>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</si>
  <si>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</si>
  <si>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</si>
  <si>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</si>
  <si>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</si>
  <si>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</si>
  <si>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</si>
  <si>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</si>
  <si>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</si>
  <si>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</si>
  <si>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</si>
  <si>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</si>
  <si>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</si>
  <si>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</si>
  <si>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</si>
  <si>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</si>
  <si>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</si>
  <si>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</si>
  <si>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</si>
  <si>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</si>
  <si>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</si>
  <si>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</si>
  <si>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</si>
  <si>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</si>
  <si>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</si>
  <si>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</si>
  <si>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</si>
  <si>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</si>
  <si>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</si>
  <si>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</si>
  <si>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</si>
  <si>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</si>
  <si>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</si>
  <si>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</si>
  <si>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</si>
  <si>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</si>
  <si>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</si>
  <si>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</si>
  <si>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</si>
  <si>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</si>
  <si>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</si>
  <si>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</si>
  <si>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</si>
  <si>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</si>
  <si>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</si>
  <si>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</si>
  <si>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</si>
  <si>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</si>
  <si>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</si>
  <si>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</si>
  <si>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</si>
  <si>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</si>
  <si>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</si>
  <si>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</si>
  <si>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</si>
  <si>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</si>
  <si>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</si>
  <si>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</si>
  <si>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</si>
  <si>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</si>
  <si>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</si>
  <si>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</si>
  <si>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</si>
  <si>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</si>
  <si>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</si>
  <si>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</si>
  <si>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</si>
  <si>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</si>
  <si>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</si>
  <si>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</si>
  <si>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</si>
  <si>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</si>
  <si>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</si>
  <si>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</si>
  <si>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</si>
  <si>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</si>
  <si>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</si>
  <si>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</si>
  <si>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</si>
  <si>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</si>
  <si>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</si>
  <si>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</si>
  <si>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</si>
  <si>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</si>
  <si>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</si>
  <si>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</si>
  <si>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</si>
  <si>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</si>
  <si>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</si>
  <si>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</si>
  <si>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</si>
  <si>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</si>
  <si>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</si>
  <si>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</si>
  <si>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</si>
  <si>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</si>
  <si>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</si>
  <si>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</si>
  <si>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</si>
  <si>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</si>
  <si>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</si>
  <si>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</si>
  <si>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</si>
  <si>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</si>
  <si>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</si>
  <si>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</si>
  <si>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</si>
  <si>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</si>
  <si>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</si>
  <si>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</si>
  <si>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</si>
  <si>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</si>
  <si>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</si>
  <si>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</si>
  <si>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</si>
  <si>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</si>
  <si>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</si>
  <si>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</si>
  <si>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</si>
  <si>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</si>
  <si>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</si>
  <si>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</si>
  <si>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</si>
  <si>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</si>
  <si>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</si>
  <si>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</si>
  <si>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</si>
  <si>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</si>
  <si>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</si>
  <si>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</si>
  <si>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</si>
  <si>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</si>
  <si>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</si>
  <si>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</si>
  <si>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</si>
  <si>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</si>
  <si>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</si>
  <si>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</si>
  <si>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</si>
  <si>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</si>
  <si>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</si>
  <si>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</si>
  <si>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</si>
  <si>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</si>
  <si>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</si>
  <si>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</si>
  <si>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</si>
  <si>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</si>
  <si>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</si>
  <si>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</si>
  <si>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</si>
  <si>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</si>
  <si>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</si>
  <si>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</si>
  <si>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</si>
  <si>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</si>
  <si>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</si>
  <si>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</si>
  <si>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</si>
  <si>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</si>
  <si>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</si>
  <si>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</si>
  <si>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</si>
  <si>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</si>
  <si>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</si>
  <si>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</si>
  <si>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</si>
  <si>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</si>
  <si>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</si>
  <si>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</si>
  <si>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</si>
  <si>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</si>
  <si>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</si>
  <si>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</si>
  <si>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</si>
  <si>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</si>
  <si>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</si>
  <si>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</si>
  <si>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</si>
  <si>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</si>
  <si>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</si>
  <si>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</si>
  <si>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</si>
  <si>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</si>
  <si>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</si>
  <si>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</si>
  <si>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</si>
  <si>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</si>
  <si>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</si>
  <si>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</si>
  <si>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</si>
  <si>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</si>
  <si>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</si>
  <si>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</si>
  <si>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</si>
  <si>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</si>
  <si>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</si>
  <si>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</si>
  <si>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</si>
  <si>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</si>
  <si>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</si>
  <si>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</si>
  <si>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</si>
  <si>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</si>
  <si>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</si>
  <si>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</si>
  <si>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</si>
  <si>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</si>
  <si>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</si>
  <si>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</si>
  <si>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</si>
  <si>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</si>
  <si>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</si>
  <si>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</si>
  <si>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</si>
  <si>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</si>
  <si>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</si>
  <si>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</si>
  <si>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</si>
  <si>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</si>
  <si>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</si>
  <si>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</si>
  <si>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</si>
  <si>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</si>
  <si>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</si>
  <si>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</si>
  <si>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</si>
  <si>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</si>
  <si>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</si>
  <si>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</si>
  <si>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</si>
  <si>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</si>
  <si>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</si>
  <si>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</si>
  <si>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</si>
  <si>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</si>
  <si>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</si>
  <si>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</si>
  <si>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</si>
  <si>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</si>
  <si>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</si>
  <si>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</si>
  <si>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</si>
  <si>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</si>
  <si>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</si>
  <si>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</si>
  <si>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</si>
  <si>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</si>
  <si>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</si>
  <si>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</si>
  <si>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</si>
  <si>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</si>
  <si>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</si>
  <si>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</si>
  <si>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</si>
  <si>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</si>
  <si>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</si>
  <si>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</si>
  <si>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</si>
  <si>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</si>
  <si>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</si>
  <si>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</si>
  <si>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</si>
  <si>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</si>
  <si>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</si>
  <si>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</si>
  <si>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</si>
  <si>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</si>
  <si>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</si>
  <si>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</si>
  <si>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</si>
  <si>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</si>
  <si>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</si>
  <si>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</si>
  <si>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</si>
  <si>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</si>
  <si>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</si>
  <si>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</si>
  <si>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</si>
  <si>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</si>
  <si>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</si>
  <si>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</si>
  <si>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</si>
  <si>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</si>
  <si>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</si>
  <si>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</si>
  <si>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</si>
  <si>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</si>
  <si>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</si>
  <si>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</si>
  <si>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</si>
  <si>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</si>
  <si>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</si>
  <si>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</si>
  <si>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</si>
  <si>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</si>
  <si>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</si>
  <si>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</si>
  <si>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</si>
  <si>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</si>
  <si>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</si>
  <si>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</si>
  <si>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</si>
  <si>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</si>
  <si>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</si>
  <si>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</si>
  <si>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</si>
  <si>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</si>
  <si>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</si>
  <si>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</si>
  <si>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</si>
  <si>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</si>
  <si>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</si>
  <si>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</si>
  <si>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</si>
  <si>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</si>
  <si>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</si>
  <si>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</si>
  <si>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</si>
  <si>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</si>
  <si>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</si>
  <si>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</si>
  <si>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</si>
  <si>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</si>
  <si>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</si>
  <si>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</si>
  <si>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</si>
  <si>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</si>
  <si>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</si>
  <si>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</si>
  <si>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</si>
  <si>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</si>
  <si>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</si>
  <si>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</si>
  <si>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</si>
  <si>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</si>
  <si>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</si>
  <si>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</si>
  <si>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</si>
  <si>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</si>
  <si>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</si>
  <si>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</si>
  <si>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</si>
  <si>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</si>
  <si>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</si>
  <si>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</si>
  <si>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</si>
  <si>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</si>
  <si>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</si>
  <si>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</si>
  <si>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</si>
  <si>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</si>
  <si>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</si>
  <si>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</si>
  <si>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</si>
  <si>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</si>
  <si>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</si>
  <si>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</si>
  <si>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</si>
  <si>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</si>
  <si>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</si>
  <si>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</si>
  <si>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</si>
  <si>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</si>
  <si>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</si>
  <si>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</si>
  <si>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</si>
  <si>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</si>
  <si>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</si>
  <si>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</si>
  <si>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</si>
  <si>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</si>
  <si>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</si>
  <si>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</si>
  <si>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</si>
  <si>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</si>
  <si>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</si>
  <si>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</si>
  <si>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</si>
  <si>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</si>
  <si>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</si>
  <si>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</si>
  <si>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</si>
  <si>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</si>
  <si>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</si>
  <si>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</si>
  <si>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</si>
  <si>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</si>
  <si>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</si>
  <si>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</si>
  <si>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</si>
  <si>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</si>
  <si>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</si>
  <si>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</si>
  <si>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</si>
  <si>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</si>
  <si>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</si>
  <si>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</si>
  <si>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</si>
  <si>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</si>
  <si>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</si>
  <si>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</si>
  <si>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</si>
  <si>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</si>
  <si>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</si>
  <si>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</si>
  <si>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</si>
  <si>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</si>
  <si>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</si>
  <si>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</si>
  <si>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</si>
  <si>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</si>
  <si>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</si>
  <si>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</si>
  <si>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</si>
  <si>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</si>
  <si>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</si>
  <si>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</si>
  <si>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</si>
  <si>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</si>
  <si>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</si>
  <si>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</si>
  <si>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</si>
  <si>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</si>
  <si>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</si>
  <si>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</si>
  <si>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</si>
  <si>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</si>
  <si>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</si>
  <si>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</si>
  <si>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</si>
  <si>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</si>
  <si>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</si>
  <si>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</si>
  <si>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</si>
  <si>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</si>
  <si>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</si>
  <si>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</si>
  <si>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</si>
  <si>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</si>
  <si>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</si>
  <si>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</si>
  <si>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</si>
  <si>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</si>
  <si>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</si>
  <si>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</si>
  <si>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</si>
  <si>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</si>
  <si>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</si>
  <si>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</si>
  <si>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</si>
  <si>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</si>
  <si>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</si>
  <si>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</si>
  <si>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</si>
  <si>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</si>
  <si>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</si>
  <si>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</si>
  <si>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</si>
  <si>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</si>
  <si>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</si>
  <si>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</si>
  <si>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</si>
  <si>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</si>
  <si>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</si>
  <si>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</si>
  <si>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</si>
  <si>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</si>
  <si>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</si>
  <si>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</si>
  <si>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</si>
  <si>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</si>
  <si>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</si>
  <si>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</si>
  <si>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</si>
  <si>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</si>
  <si>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</si>
  <si>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</si>
  <si>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</si>
  <si>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</si>
  <si>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</si>
  <si>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</si>
  <si>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</si>
  <si>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</si>
  <si>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</si>
  <si>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</si>
  <si>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</si>
  <si>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</si>
  <si>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</si>
  <si>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</si>
  <si>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</si>
  <si>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</si>
  <si>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</si>
  <si>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</si>
  <si>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</si>
  <si>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</si>
  <si>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</si>
  <si>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</si>
  <si>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</si>
  <si>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</si>
  <si>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</si>
  <si>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</si>
  <si>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</si>
  <si>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</si>
  <si>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</si>
  <si>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</si>
  <si>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</si>
  <si>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</si>
  <si>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</si>
  <si>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</si>
  <si>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</si>
  <si>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</si>
  <si>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</si>
  <si>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</si>
  <si>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</si>
  <si>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</si>
  <si>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</si>
  <si>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</si>
  <si>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</si>
  <si>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</si>
  <si>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</si>
  <si>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</si>
  <si>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</si>
  <si>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</si>
  <si>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</si>
  <si>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</si>
  <si>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</si>
  <si>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</si>
  <si>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</si>
  <si>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</si>
  <si>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</si>
  <si>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</si>
  <si>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</si>
  <si>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</si>
  <si>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</si>
  <si>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</si>
  <si>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</si>
  <si>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</si>
  <si>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</si>
  <si>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</si>
  <si>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</si>
  <si>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</si>
  <si>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</si>
  <si>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</si>
  <si>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</si>
  <si>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</si>
  <si>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</si>
  <si>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</si>
  <si>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</si>
  <si>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</si>
  <si>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</si>
  <si>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</si>
  <si>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</si>
  <si>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</si>
  <si>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</si>
  <si>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</si>
  <si>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</si>
  <si>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</si>
  <si>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</si>
  <si>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</si>
  <si>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</si>
  <si>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</si>
  <si>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</si>
  <si>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</si>
  <si>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</si>
  <si>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</si>
  <si>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</si>
  <si>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</si>
  <si>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</si>
  <si>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</si>
  <si>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</si>
  <si>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</si>
  <si>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</si>
  <si>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</si>
  <si>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</si>
  <si>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</si>
  <si>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</si>
  <si>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</si>
  <si>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</si>
  <si>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</si>
  <si>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</si>
  <si>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</si>
  <si>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</si>
  <si>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</si>
  <si>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</si>
  <si>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</si>
  <si>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</si>
  <si>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</si>
  <si>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</si>
  <si>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</si>
  <si>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</si>
  <si>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</si>
  <si>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</si>
  <si>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</si>
  <si>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</si>
  <si>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</si>
  <si>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</si>
  <si>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</si>
  <si>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</si>
  <si>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</si>
  <si>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</si>
  <si>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</si>
  <si>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</si>
  <si>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</si>
  <si>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</si>
  <si>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</si>
  <si>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</si>
  <si>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</si>
  <si>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</si>
  <si>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</si>
  <si>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</si>
  <si>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</si>
  <si>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</si>
  <si>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</si>
  <si>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</si>
  <si>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</si>
  <si>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</si>
  <si>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</si>
  <si>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</si>
  <si>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</si>
  <si>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</si>
  <si>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</si>
  <si>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</si>
  <si>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</si>
  <si>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</si>
  <si>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</si>
  <si>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</si>
  <si>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</si>
  <si>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</si>
  <si>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</si>
  <si>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</si>
  <si>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</si>
  <si>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</si>
  <si>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</si>
  <si>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</si>
  <si>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</si>
  <si>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</si>
  <si>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</si>
  <si>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</si>
  <si>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</si>
  <si>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</si>
  <si>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</si>
  <si>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</si>
  <si>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</si>
  <si>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</si>
  <si>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</si>
  <si>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</si>
  <si>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</si>
  <si>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</si>
  <si>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</si>
  <si>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</si>
  <si>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</si>
  <si>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</si>
  <si>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</si>
  <si>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</si>
  <si>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</si>
  <si>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</si>
  <si>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</si>
  <si>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</si>
  <si>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</si>
  <si>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</si>
  <si>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</si>
  <si>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</si>
  <si>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</si>
  <si>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</si>
  <si>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</si>
  <si>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</si>
  <si>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</si>
  <si>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</si>
  <si>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</si>
  <si>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</si>
  <si>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</si>
  <si>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</si>
  <si>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</si>
  <si>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</si>
  <si>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</si>
  <si>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</si>
  <si>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</si>
  <si>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</si>
  <si>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</si>
  <si>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</si>
  <si>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</si>
  <si>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</si>
  <si>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</si>
  <si>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</si>
  <si>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</si>
  <si>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</si>
  <si>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</si>
  <si>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</si>
  <si>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</si>
  <si>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</si>
  <si>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</si>
  <si>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</si>
  <si>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</si>
  <si>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</si>
  <si>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</si>
  <si>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</si>
  <si>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</si>
  <si>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</si>
  <si>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</si>
  <si>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</si>
  <si>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</si>
  <si>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</si>
  <si>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</si>
  <si>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</si>
  <si>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</si>
  <si>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</si>
  <si>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</si>
  <si>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</si>
  <si>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</si>
  <si>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</si>
  <si>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</si>
  <si>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</si>
  <si>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</si>
  <si>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</si>
  <si>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</si>
  <si>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</si>
  <si>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</si>
  <si>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</si>
  <si>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</si>
  <si>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</si>
  <si>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</si>
  <si>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</si>
  <si>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</si>
  <si>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</si>
  <si>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</si>
  <si>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</si>
  <si>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</si>
  <si>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</si>
  <si>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</si>
  <si>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</si>
  <si>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</si>
  <si>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</si>
  <si>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</si>
  <si>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</si>
  <si>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</si>
  <si>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</si>
  <si>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</si>
  <si>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</si>
  <si>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</si>
  <si>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</si>
  <si>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</si>
  <si>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</si>
  <si>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</si>
  <si>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</si>
  <si>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</si>
  <si>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</si>
  <si>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</si>
  <si>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</si>
  <si>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</si>
  <si>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</si>
  <si>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</si>
  <si>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</si>
  <si>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</si>
  <si>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</si>
  <si>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</si>
  <si>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</si>
  <si>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</si>
  <si>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</si>
  <si>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</si>
  <si>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</si>
  <si>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</si>
  <si>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</si>
  <si>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</si>
  <si>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</si>
  <si>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</si>
  <si>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</si>
  <si>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</si>
  <si>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</si>
  <si>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</si>
  <si>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</si>
  <si>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</si>
  <si>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</si>
  <si>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</si>
  <si>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</si>
  <si>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</si>
  <si>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</si>
  <si>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</si>
  <si>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</si>
  <si>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</si>
  <si>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LISA MORENO, ELSA DAY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</si>
  <si>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</si>
  <si>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</si>
  <si>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</si>
  <si>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</si>
  <si>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</si>
  <si>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</si>
  <si>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</si>
  <si>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</si>
  <si>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LEZERT</t>
  </si>
  <si>
    <t xml:space="preserve">NOM_PRELEV_DETERM</t>
  </si>
  <si>
    <t xml:space="preserve">AQUASCOP BIOLOGIE site de Monptellier</t>
  </si>
  <si>
    <t xml:space="preserve">LB_STATION</t>
  </si>
  <si>
    <t xml:space="preserve">LE LEZERT AU PORT DE LA BESSE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</si>
  <si>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</si>
  <si>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</si>
  <si>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</si>
  <si>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</si>
  <si>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IBMR-19-M127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</si>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</sst>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635927</v>
      </c>
      <c r="G10" s="25"/>
      <c r="H10" s="25"/>
    </row>
    <row r="11" customFormat="false" ht="15" hidden="false" customHeight="false" outlineLevel="0" collapsed="false">
      <c r="A11" s="26" t="s">
        <v>5183</v>
      </c>
      <c r="B11" s="30" t="n">
        <v>43719</v>
      </c>
      <c r="D11" s="26" t="s">
        <v>5184</v>
      </c>
      <c r="E11" s="29" t="n">
        <v>6340959</v>
      </c>
      <c r="G11" s="25"/>
      <c r="H11" s="25"/>
    </row>
    <row r="12" customFormat="false" ht="15" hidden="false" customHeight="false" outlineLevel="0" collapsed="false">
      <c r="A12" s="26" t="s">
        <v>5185</v>
      </c>
      <c r="B12" s="29" t="s">
        <v>5186</v>
      </c>
      <c r="D12" s="26" t="s">
        <v>5187</v>
      </c>
      <c r="E12" s="29" t="n">
        <v>635848</v>
      </c>
      <c r="G12" s="25"/>
      <c r="H12" s="25"/>
    </row>
    <row r="13" customFormat="false" ht="17.25" hidden="false" customHeight="true" outlineLevel="0" collapsed="false">
      <c r="A13" s="12"/>
      <c r="B13" s="31"/>
      <c r="D13" s="26" t="s">
        <v>5188</v>
      </c>
      <c r="E13" s="29" t="n">
        <v>6340909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635927</v>
      </c>
    </row>
    <row r="18" customFormat="false" ht="15" hidden="false" customHeight="false" outlineLevel="0" collapsed="false">
      <c r="A18" s="36"/>
      <c r="B18" s="37" t="s">
        <v>5196</v>
      </c>
      <c r="C18" s="38" t="n">
        <f aca="false">E11</f>
        <v>6340959</v>
      </c>
    </row>
    <row r="19" customFormat="false" ht="15" hidden="false" customHeight="false" outlineLevel="0" collapsed="false">
      <c r="A19" s="33" t="s">
        <v>5197</v>
      </c>
      <c r="B19" s="39" t="n">
        <v>239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69</v>
      </c>
      <c r="D35" s="52" t="s">
        <v>5215</v>
      </c>
      <c r="E35" s="53" t="n">
        <v>31</v>
      </c>
    </row>
    <row r="36" s="56" customFormat="true" ht="15" hidden="false" customHeight="true" outlineLevel="0" collapsed="false">
      <c r="A36" s="54" t="s">
        <v>5216</v>
      </c>
      <c r="B36" s="34" t="n">
        <v>70</v>
      </c>
      <c r="C36" s="50"/>
      <c r="D36" s="55" t="s">
        <v>5217</v>
      </c>
      <c r="E36" s="34" t="n">
        <v>30</v>
      </c>
    </row>
    <row r="37" s="56" customFormat="true" ht="15" hidden="false" customHeight="true" outlineLevel="0" collapsed="false">
      <c r="A37" s="54" t="s">
        <v>5218</v>
      </c>
      <c r="B37" s="34" t="n">
        <v>6.8</v>
      </c>
      <c r="C37" s="50"/>
      <c r="D37" s="55" t="s">
        <v>5219</v>
      </c>
      <c r="E37" s="34" t="n">
        <v>7.2</v>
      </c>
    </row>
    <row r="38" s="56" customFormat="true" ht="15" hidden="false" customHeight="true" outlineLevel="0" collapsed="false">
      <c r="A38" s="54" t="s">
        <v>5220</v>
      </c>
      <c r="B38" s="34" t="n">
        <v>6</v>
      </c>
      <c r="C38" s="50"/>
      <c r="D38" s="55" t="s">
        <v>5220</v>
      </c>
      <c r="E38" s="34" t="n">
        <v>8</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5</v>
      </c>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4</v>
      </c>
      <c r="C75" s="50"/>
      <c r="D75" s="26" t="s">
        <v>5251</v>
      </c>
      <c r="E75" s="62" t="n">
        <v>5</v>
      </c>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v>
      </c>
      <c r="E97" s="82" t="n">
        <v>1.5</v>
      </c>
      <c r="F97" s="82" t="s">
        <v>5274</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0.01</v>
      </c>
      <c r="E98" s="82" t="n">
        <v>0.01</v>
      </c>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1</v>
      </c>
      <c r="E99" s="82" t="n">
        <v>0.5</v>
      </c>
      <c r="F99" s="82" t="s">
        <v>5274</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3</v>
      </c>
      <c r="E100" s="82" t="n">
        <v>5</v>
      </c>
      <c r="F100" s="82" t="s">
        <v>5274</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t="n">
        <v>0.01</v>
      </c>
      <c r="F101" s="82" t="s">
        <v>5274</v>
      </c>
      <c r="G101" s="85"/>
      <c r="H101" s="86"/>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0.2</v>
      </c>
      <c r="E102" s="82" t="n">
        <v>0.05</v>
      </c>
      <c r="F102" s="82" t="s">
        <v>5274</v>
      </c>
      <c r="G102" s="85"/>
      <c r="H102" s="86"/>
    </row>
    <row r="103" customFormat="false" ht="15" hidden="false" customHeight="false" outlineLevel="0" collapsed="false">
      <c r="A103" s="78" t="s">
        <v>4445</v>
      </c>
      <c r="B103" s="79" t="str">
        <f aca="false">IF(A103="NEWCOD",IF(ISBLANK(G103),"renseigner le champ 'Nouveau taxon'",G103),VLOOKUP(A103,'Ref Taxo'!A:B,2,FALSE()))</f>
        <v>Scytonema</v>
      </c>
      <c r="C103" s="80" t="n">
        <f aca="false">IF(A103="NEWCOD",IF(ISBLANK(H103),"NoCod",H103),VLOOKUP(A103,'Ref Taxo'!A:D,4,FALSE()))</f>
        <v>1114</v>
      </c>
      <c r="D103" s="81" t="n">
        <v>0.01</v>
      </c>
      <c r="E103" s="82" t="n">
        <v>0.01</v>
      </c>
      <c r="F103" s="82" t="s">
        <v>5274</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0.2</v>
      </c>
      <c r="E104" s="82" t="n">
        <v>1</v>
      </c>
      <c r="F104" s="82" t="s">
        <v>5274</v>
      </c>
      <c r="G104" s="85"/>
      <c r="H104" s="86"/>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0.2</v>
      </c>
      <c r="E105" s="82"/>
      <c r="F105" s="82" t="s">
        <v>5274</v>
      </c>
      <c r="G105" s="85"/>
      <c r="H105" s="86"/>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c r="F106" s="82" t="s">
        <v>5274</v>
      </c>
      <c r="G106" s="85"/>
      <c r="H106" s="86"/>
    </row>
    <row r="107" customFormat="false" ht="1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0.03</v>
      </c>
      <c r="E107" s="82"/>
      <c r="F107" s="82" t="s">
        <v>5274</v>
      </c>
      <c r="G107" s="85"/>
      <c r="H107" s="86"/>
    </row>
    <row r="108" customFormat="false" ht="15" hidden="false" customHeight="false" outlineLevel="0" collapsed="false">
      <c r="A108" s="78" t="s">
        <v>1982</v>
      </c>
      <c r="B108" s="79" t="str">
        <f aca="false">IF(A108="NEWCOD",IF(ISBLANK(G108),"renseigner le champ 'Nouveau taxon'",G108),VLOOKUP(A108,'Ref Taxo'!A:B,2,FALSE()))</f>
        <v>Fontinalis squamosa</v>
      </c>
      <c r="C108" s="80" t="n">
        <f aca="false">IF(A108="NEWCOD",IF(ISBLANK(H108),"NoCod",H108),VLOOKUP(A108,'Ref Taxo'!A:D,4,FALSE()))</f>
        <v>1312</v>
      </c>
      <c r="D108" s="81" t="n">
        <v>0.04</v>
      </c>
      <c r="E108" s="82"/>
      <c r="F108" s="82" t="s">
        <v>5274</v>
      </c>
      <c r="G108" s="85"/>
      <c r="H108" s="86"/>
    </row>
    <row r="109" customFormat="false" ht="15" hidden="false" customHeight="false" outlineLevel="0" collapsed="false">
      <c r="A109" s="78" t="s">
        <v>3308</v>
      </c>
      <c r="B109" s="79" t="str">
        <f aca="false">IF(A109="NEWCOD",IF(ISBLANK(G109),"renseigner le champ 'Nouveau taxon'",G109),VLOOKUP(A109,'Ref Taxo'!A:B,2,FALSE()))</f>
        <v>Oxyrrhynchium speciosum</v>
      </c>
      <c r="C109" s="80" t="n">
        <f aca="false">IF(A109="NEWCOD",IF(ISBLANK(H109),"NoCod",H109),VLOOKUP(A109,'Ref Taxo'!A:D,4,FALSE()))</f>
        <v>30099</v>
      </c>
      <c r="D109" s="81" t="n">
        <v>0.01</v>
      </c>
      <c r="E109" s="82"/>
      <c r="F109" s="82" t="s">
        <v>5274</v>
      </c>
      <c r="G109" s="85"/>
      <c r="H109" s="86"/>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0.01</v>
      </c>
      <c r="E110" s="82"/>
      <c r="F110" s="82" t="s">
        <v>5274</v>
      </c>
      <c r="G110" s="85"/>
      <c r="H110" s="86"/>
    </row>
    <row r="111" customFormat="false" ht="15" hidden="false" customHeight="false" outlineLevel="0" collapsed="false">
      <c r="A111" s="78" t="s">
        <v>4837</v>
      </c>
      <c r="B111" s="79" t="str">
        <f aca="false">IF(A111="NEWCOD",IF(ISBLANK(G111),"renseigner le champ 'Nouveau taxon'",G111),VLOOKUP(A111,'Ref Taxo'!A:B,2,FALSE()))</f>
        <v>Thamnobryum alopecurum</v>
      </c>
      <c r="C111" s="80" t="n">
        <f aca="false">IF(A111="NEWCOD",IF(ISBLANK(H111),"NoCod",H111),VLOOKUP(A111,'Ref Taxo'!A:D,4,FALSE()))</f>
        <v>1344</v>
      </c>
      <c r="D111" s="81" t="n">
        <v>0.04</v>
      </c>
      <c r="E111" s="82"/>
      <c r="F111" s="82" t="s">
        <v>5274</v>
      </c>
      <c r="G111" s="85"/>
      <c r="H111" s="86"/>
    </row>
    <row r="112" customFormat="false" ht="1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t="n">
        <v>0.01</v>
      </c>
      <c r="E112" s="82" t="n">
        <v>0.01</v>
      </c>
      <c r="F112" s="82" t="s">
        <v>5274</v>
      </c>
      <c r="G112" s="85"/>
      <c r="H112" s="86"/>
    </row>
    <row r="113" customFormat="false" ht="15" hidden="false" customHeight="false" outlineLevel="0" collapsed="false">
      <c r="A113" s="78" t="s">
        <v>3380</v>
      </c>
      <c r="B113" s="79" t="str">
        <f aca="false">IF(A113="NEWCOD",IF(ISBLANK(G113),"renseigner le champ 'Nouveau taxon'",G113),VLOOKUP(A113,'Ref Taxo'!A:B,2,FALSE()))</f>
        <v>Persicaria hydropiper</v>
      </c>
      <c r="C113" s="80" t="n">
        <f aca="false">IF(A113="NEWCOD",IF(ISBLANK(H113),"NoCod",H113),VLOOKUP(A113,'Ref Taxo'!A:D,4,FALSE()))</f>
        <v>31021</v>
      </c>
      <c r="D113" s="81" t="n">
        <v>0.01</v>
      </c>
      <c r="E113" s="82"/>
      <c r="F113" s="82" t="s">
        <v>5274</v>
      </c>
      <c r="G113" s="85"/>
      <c r="H113" s="86"/>
    </row>
    <row r="114" customFormat="false" ht="15" hidden="false" customHeight="false" outlineLevel="0" collapsed="false">
      <c r="A114" s="78" t="s">
        <v>2612</v>
      </c>
      <c r="B114" s="79" t="str">
        <f aca="false">IF(A114="NEWCOD",IF(ISBLANK(G114),"renseigner le champ 'Nouveau taxon'",G114),VLOOKUP(A114,'Ref Taxo'!A:B,2,FALSE()))</f>
        <v>Leersia oryzoides</v>
      </c>
      <c r="C114" s="80" t="n">
        <f aca="false">IF(A114="NEWCOD",IF(ISBLANK(H114),"NoCod",H114),VLOOKUP(A114,'Ref Taxo'!A:D,4,FALSE()))</f>
        <v>1569</v>
      </c>
      <c r="D114" s="81"/>
      <c r="E114" s="82" t="n">
        <v>0.01</v>
      </c>
      <c r="F114" s="82" t="s">
        <v>5274</v>
      </c>
      <c r="G114" s="85"/>
      <c r="H114" s="86"/>
    </row>
    <row r="115" customFormat="false" ht="15" hidden="false" customHeight="false" outlineLevel="0" collapsed="false">
      <c r="A115" s="78" t="s">
        <v>1719</v>
      </c>
      <c r="B115" s="79" t="str">
        <f aca="false">IF(A115="NEWCOD",IF(ISBLANK(G115),"renseigner le champ 'Nouveau taxon'",G115),VLOOKUP(A115,'Ref Taxo'!A:B,2,FALSE()))</f>
        <v>Equisetum arvense</v>
      </c>
      <c r="C115" s="80" t="n">
        <f aca="false">IF(A115="NEWCOD",IF(ISBLANK(H115),"NoCod",H115),VLOOKUP(A115,'Ref Taxo'!A:D,4,FALSE()))</f>
        <v>1384</v>
      </c>
      <c r="D115" s="81" t="n">
        <v>0.01</v>
      </c>
      <c r="E115" s="82" t="n">
        <v>0.01</v>
      </c>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2020-09-25T14:20:20Z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