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5200" sheetId="2" r:id="rId2"/>
    <sheet name="Mises à jour" sheetId="3" r:id="rId3"/>
  </sheets>
  <definedNames/>
  <calcPr calcId="162913"/>
</workbook>
</file>

<file path=xl/sharedStrings.xml><?xml version="1.0" encoding="utf-8"?>
<sst xmlns="http://schemas.openxmlformats.org/spreadsheetml/2006/main" count="6486" uniqueCount="5304">
  <si>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</si>
  <si>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</si>
  <si>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</si>
  <si>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</si>
  <si>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</si>
  <si>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</si>
  <si>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</si>
  <si>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</si>
  <si>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</si>
  <si>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</si>
  <si>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</si>
  <si>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</si>
  <si>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</si>
  <si>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</si>
  <si>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</si>
  <si>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</si>
  <si>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</si>
  <si>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</si>
  <si>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</si>
  <si>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</si>
  <si>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</si>
  <si>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</si>
  <si>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</si>
  <si>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</si>
  <si>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</si>
  <si>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</si>
  <si>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</si>
  <si>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</si>
  <si>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</si>
  <si>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</si>
  <si>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</si>
  <si>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</si>
  <si>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</si>
  <si>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</si>
  <si>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</si>
  <si>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</si>
  <si>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</si>
  <si>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</si>
  <si>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</si>
  <si>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</si>
  <si>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</si>
  <si>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</si>
  <si>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</si>
  <si>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</si>
  <si>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</si>
  <si>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</si>
  <si>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</si>
  <si>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</si>
  <si>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</si>
  <si>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</si>
  <si>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</si>
  <si>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</si>
  <si>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</si>
  <si>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</si>
  <si>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</si>
  <si>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</si>
  <si>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</si>
  <si>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</si>
  <si>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</si>
  <si>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</si>
  <si>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</si>
  <si>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</si>
  <si>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</si>
  <si>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</si>
  <si>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</si>
  <si>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</si>
  <si>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</si>
  <si>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</si>
  <si>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</si>
  <si>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</si>
  <si>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</si>
  <si>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</si>
  <si>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</si>
  <si>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</si>
  <si>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</si>
  <si>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</si>
  <si>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</si>
  <si>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</si>
  <si>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</si>
  <si>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</si>
  <si>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</si>
  <si>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</si>
  <si>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</si>
  <si>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</si>
  <si>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</si>
  <si>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</si>
  <si>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</si>
  <si>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</si>
  <si>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</si>
  <si>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</si>
  <si>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</si>
  <si>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</si>
  <si>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</si>
  <si>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</si>
  <si>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</si>
  <si>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</si>
  <si>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</si>
  <si>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</si>
  <si>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</si>
  <si>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</si>
  <si>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</si>
  <si>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</si>
  <si>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</si>
  <si>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</si>
  <si>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</si>
  <si>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</si>
  <si>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</si>
  <si>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</si>
  <si>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</si>
  <si>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</si>
  <si>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</si>
  <si>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</si>
  <si>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</si>
  <si>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</si>
  <si>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</si>
  <si>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</si>
  <si>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</si>
  <si>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</si>
  <si>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</si>
  <si>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</si>
  <si>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</si>
  <si>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</si>
  <si>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</si>
  <si>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</si>
  <si>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</si>
  <si>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</si>
  <si>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</si>
  <si>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</si>
  <si>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</si>
  <si>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</si>
  <si>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</si>
  <si>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</si>
  <si>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</si>
  <si>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</si>
  <si>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</si>
  <si>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</si>
  <si>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</si>
  <si>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</si>
  <si>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</si>
  <si>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</si>
  <si>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</si>
  <si>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</si>
  <si>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</si>
  <si>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</si>
  <si>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</si>
  <si>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</si>
  <si>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</si>
  <si>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</si>
  <si>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</si>
  <si>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</si>
  <si>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</si>
  <si>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</si>
  <si>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</si>
  <si>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</si>
  <si>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</si>
  <si>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</si>
  <si>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</si>
  <si>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</si>
  <si>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</si>
  <si>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</si>
  <si>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</si>
  <si>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</si>
  <si>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</si>
  <si>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</si>
  <si>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</si>
  <si>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</si>
  <si>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</si>
  <si>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</si>
  <si>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</si>
  <si>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</si>
  <si>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</si>
  <si>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</si>
  <si>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</si>
  <si>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</si>
  <si>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</si>
  <si>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</si>
  <si>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</si>
  <si>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</si>
  <si>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</si>
  <si>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</si>
  <si>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</si>
  <si>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</si>
  <si>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</si>
  <si>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</si>
  <si>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</si>
  <si>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</si>
  <si>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</si>
  <si>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</si>
  <si>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</si>
  <si>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</si>
  <si>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</si>
  <si>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</si>
  <si>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</si>
  <si>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</si>
  <si>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</si>
  <si>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</si>
  <si>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</si>
  <si>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</si>
  <si>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</si>
  <si>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</si>
  <si>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</si>
  <si>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</si>
  <si>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</si>
  <si>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</si>
  <si>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</si>
  <si>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</si>
  <si>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</si>
  <si>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</si>
  <si>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</si>
  <si>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</si>
  <si>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</si>
  <si>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</si>
  <si>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</si>
  <si>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</si>
  <si>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</si>
  <si>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</si>
  <si>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</si>
  <si>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</si>
  <si>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</si>
  <si>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</si>
  <si>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</si>
  <si>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</si>
  <si>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</si>
  <si>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</si>
  <si>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</si>
  <si>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</si>
  <si>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</si>
  <si>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</si>
  <si>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</si>
  <si>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</si>
  <si>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</si>
  <si>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</si>
  <si>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</si>
  <si>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</si>
  <si>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</si>
  <si>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</si>
  <si>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</si>
  <si>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</si>
  <si>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</si>
  <si>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</si>
  <si>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</si>
  <si>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</si>
  <si>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</si>
  <si>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</si>
  <si>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</si>
  <si>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</si>
  <si>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</si>
  <si>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</si>
  <si>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</si>
  <si>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</si>
  <si>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</si>
  <si>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</si>
  <si>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</si>
  <si>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</si>
  <si>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</si>
  <si>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</si>
  <si>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</si>
  <si>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</si>
  <si>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</si>
  <si>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</si>
  <si>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</si>
  <si>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</si>
  <si>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</si>
  <si>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</si>
  <si>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</si>
  <si>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</si>
  <si>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</si>
  <si>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</si>
  <si>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</si>
  <si>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</si>
  <si>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</si>
  <si>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</si>
  <si>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</si>
  <si>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</si>
  <si>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</si>
  <si>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</si>
  <si>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</si>
  <si>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</si>
  <si>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</si>
  <si>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</si>
  <si>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</si>
  <si>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</si>
  <si>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</si>
  <si>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</si>
  <si>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</si>
  <si>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</si>
  <si>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</si>
  <si>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</si>
  <si>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</si>
  <si>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</si>
  <si>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</si>
  <si>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</si>
  <si>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</si>
  <si>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</si>
  <si>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</si>
  <si>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</si>
  <si>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</si>
  <si>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</si>
  <si>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</si>
  <si>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</si>
  <si>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</si>
  <si>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</si>
  <si>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</si>
  <si>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</si>
  <si>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</si>
  <si>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</si>
  <si>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</si>
  <si>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</si>
  <si>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</si>
  <si>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</si>
  <si>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</si>
  <si>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</si>
  <si>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</si>
  <si>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</si>
  <si>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</si>
  <si>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</si>
  <si>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</si>
  <si>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</si>
  <si>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</si>
  <si>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</si>
  <si>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</si>
  <si>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</si>
  <si>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</si>
  <si>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</si>
  <si>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</si>
  <si>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</si>
  <si>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</si>
  <si>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</si>
  <si>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</si>
  <si>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</si>
  <si>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</si>
  <si>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</si>
  <si>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</si>
  <si>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</si>
  <si>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</si>
  <si>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</si>
  <si>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</si>
  <si>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</si>
  <si>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</si>
  <si>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</si>
  <si>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</si>
  <si>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</si>
  <si>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</si>
  <si>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</si>
  <si>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</si>
  <si>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</si>
  <si>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</si>
  <si>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</si>
  <si>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</si>
  <si>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</si>
  <si>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</si>
  <si>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</si>
  <si>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</si>
  <si>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</si>
  <si>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</si>
  <si>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</si>
  <si>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</si>
  <si>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</si>
  <si>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</si>
  <si>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</si>
  <si>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</si>
  <si>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</si>
  <si>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</si>
  <si>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</si>
  <si>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</si>
  <si>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</si>
  <si>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</si>
  <si>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</si>
  <si>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</si>
  <si>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</si>
  <si>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</si>
  <si>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</si>
  <si>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</si>
  <si>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</si>
  <si>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</si>
  <si>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</si>
  <si>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</si>
  <si>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</si>
  <si>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</si>
  <si>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</si>
  <si>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</si>
  <si>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</si>
  <si>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</si>
  <si>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</si>
  <si>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</si>
  <si>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</si>
  <si>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</si>
  <si>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</si>
  <si>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</si>
  <si>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</si>
  <si>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</si>
  <si>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</si>
  <si>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</si>
  <si>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</si>
  <si>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</si>
  <si>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</si>
  <si>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</si>
  <si>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</si>
  <si>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</si>
  <si>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</si>
  <si>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</si>
  <si>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</si>
  <si>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</si>
  <si>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</si>
  <si>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</si>
  <si>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</si>
  <si>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</si>
  <si>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</si>
  <si>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</si>
  <si>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</si>
  <si>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</si>
  <si>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</si>
  <si>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</si>
  <si>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</si>
  <si>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</si>
  <si>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</si>
  <si>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</si>
  <si>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</si>
  <si>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</si>
  <si>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</si>
  <si>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</si>
  <si>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</si>
  <si>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</si>
  <si>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</si>
  <si>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</si>
  <si>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</si>
  <si>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</si>
  <si>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</si>
  <si>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</si>
  <si>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</si>
  <si>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</si>
  <si>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</si>
  <si>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</si>
  <si>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</si>
  <si>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</si>
  <si>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</si>
  <si>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</si>
  <si>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</si>
  <si>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</si>
  <si>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</si>
  <si>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</si>
  <si>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</si>
  <si>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</si>
  <si>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</si>
  <si>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</si>
  <si>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</si>
  <si>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</si>
  <si>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</si>
  <si>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</si>
  <si>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</si>
  <si>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</si>
  <si>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</si>
  <si>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</si>
  <si>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</si>
  <si>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</si>
  <si>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</si>
  <si>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</si>
  <si>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</si>
  <si>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</si>
  <si>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</si>
  <si>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</si>
  <si>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</si>
  <si>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</si>
  <si>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</si>
  <si>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</si>
  <si>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</si>
  <si>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</si>
  <si>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</si>
  <si>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</si>
  <si>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</si>
  <si>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</si>
  <si>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</si>
  <si>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</si>
  <si>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</si>
  <si>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</si>
  <si>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</si>
  <si>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</si>
  <si>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</si>
  <si>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</si>
  <si>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</si>
  <si>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</si>
  <si>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</si>
  <si>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</si>
  <si>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</si>
  <si>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</si>
  <si>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</si>
  <si>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</si>
  <si>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</si>
  <si>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</si>
  <si>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</si>
  <si>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</si>
  <si>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</si>
  <si>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</si>
  <si>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</si>
  <si>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</si>
  <si>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</si>
  <si>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</si>
  <si>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</si>
  <si>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</si>
  <si>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</si>
  <si>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</si>
  <si>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</si>
  <si>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</si>
  <si>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</si>
  <si>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</si>
  <si>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</si>
  <si>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</si>
  <si>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</si>
  <si>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</si>
  <si>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</si>
  <si>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</si>
  <si>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</si>
  <si>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</si>
  <si>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</si>
  <si>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</si>
  <si>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</si>
  <si>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</si>
  <si>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</si>
  <si>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</si>
  <si>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</si>
  <si>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</si>
  <si>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</si>
  <si>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</si>
  <si>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</si>
  <si>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</si>
  <si>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</si>
  <si>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</si>
  <si>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</si>
  <si>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</si>
  <si>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</si>
  <si>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</si>
  <si>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</si>
  <si>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</si>
  <si>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</si>
  <si>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</si>
  <si>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</si>
  <si>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</si>
  <si>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</si>
  <si>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</si>
  <si>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</si>
  <si>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</si>
  <si>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</si>
  <si>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</si>
  <si>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</si>
  <si>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</si>
  <si>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</si>
  <si>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</si>
  <si>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</si>
  <si>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</si>
  <si>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</si>
  <si>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</si>
  <si>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</si>
  <si>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</si>
  <si>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</si>
  <si>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</si>
  <si>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</si>
  <si>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</si>
  <si>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</si>
  <si>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</si>
  <si>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</si>
  <si>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</si>
  <si>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</si>
  <si>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</si>
  <si>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</si>
  <si>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</si>
  <si>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</si>
  <si>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</si>
  <si>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</si>
  <si>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</si>
  <si>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</si>
  <si>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</si>
  <si>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</si>
  <si>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</si>
  <si>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</si>
  <si>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</si>
  <si>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</si>
  <si>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</si>
  <si>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</si>
  <si>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</si>
  <si>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</si>
  <si>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</si>
  <si>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</si>
  <si>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</si>
  <si>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</si>
  <si>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</si>
  <si>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</si>
  <si>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</si>
  <si>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</si>
  <si>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</si>
  <si>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</si>
  <si>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</si>
  <si>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</si>
  <si>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</si>
  <si>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</si>
  <si>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</si>
  <si>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</si>
  <si>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</si>
  <si>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</si>
  <si>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</si>
  <si>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</si>
  <si>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</si>
  <si>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</si>
  <si>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</si>
  <si>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</si>
  <si>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</si>
  <si>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</si>
  <si>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</si>
  <si>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</si>
  <si>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</si>
  <si>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</si>
  <si>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</si>
  <si>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</si>
  <si>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</si>
  <si>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</si>
  <si>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</si>
  <si>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</si>
  <si>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</si>
  <si>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</si>
  <si>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</si>
  <si>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</si>
  <si>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</si>
  <si>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</si>
  <si>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</si>
  <si>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</si>
  <si>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</si>
  <si>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</si>
  <si>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</si>
  <si>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</si>
  <si>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</si>
  <si>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</si>
  <si>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</si>
  <si>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</si>
  <si>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</si>
  <si>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</si>
  <si>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</si>
  <si>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</si>
  <si>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</si>
  <si>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</si>
  <si>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</si>
  <si>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</si>
  <si>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</si>
  <si>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</si>
  <si>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</si>
  <si>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</si>
  <si>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</si>
  <si>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</si>
  <si>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</si>
  <si>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</si>
  <si>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</si>
  <si>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</si>
  <si>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</si>
  <si>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</si>
  <si>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</si>
  <si>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</si>
  <si>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</si>
  <si>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</si>
  <si>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</si>
  <si>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</si>
  <si>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</si>
  <si>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</si>
  <si>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</si>
  <si>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</si>
  <si>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</si>
  <si>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</si>
  <si>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</si>
  <si>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</si>
  <si>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</si>
  <si>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</si>
  <si>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</si>
  <si>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</si>
  <si>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</si>
  <si>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</si>
  <si>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</si>
  <si>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</si>
  <si>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</si>
  <si>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</si>
  <si>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</si>
  <si>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</si>
  <si>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</si>
  <si>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</si>
  <si>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</si>
  <si>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</si>
  <si>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</si>
  <si>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</si>
  <si>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</si>
  <si>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</si>
  <si>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</si>
  <si>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</si>
  <si>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</si>
  <si>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</si>
  <si>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</si>
  <si>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</si>
  <si>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</si>
  <si>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</si>
  <si>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</si>
  <si>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</si>
  <si>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</si>
  <si>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</si>
  <si>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</si>
  <si>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</si>
  <si>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</si>
  <si>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</si>
  <si>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</si>
  <si>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</si>
  <si>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</si>
  <si>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</si>
  <si>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</si>
  <si>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</si>
  <si>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</si>
  <si>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</si>
  <si>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</si>
  <si>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</si>
  <si>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</si>
  <si>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</si>
  <si>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</si>
  <si>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</si>
  <si>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</si>
  <si>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</si>
  <si>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</si>
  <si>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</si>
  <si>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</si>
  <si>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</si>
  <si>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</si>
  <si>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</si>
  <si>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</si>
  <si>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</si>
  <si>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</si>
  <si>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</si>
  <si>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</si>
  <si>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</si>
  <si>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</si>
  <si>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</si>
  <si>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</si>
  <si>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</si>
  <si>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</si>
  <si>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</si>
  <si>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</si>
  <si>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</si>
  <si>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</si>
  <si>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</si>
  <si>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</si>
  <si>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</si>
  <si>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</si>
  <si>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</si>
  <si>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</si>
  <si>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</si>
  <si>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</si>
  <si>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</si>
  <si>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</si>
  <si>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</si>
  <si>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</si>
  <si>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</si>
  <si>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</si>
  <si>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</si>
  <si>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</si>
  <si>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</si>
  <si>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</si>
  <si>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</si>
  <si>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</si>
  <si>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</si>
  <si>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</si>
  <si>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</si>
  <si>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</si>
  <si>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</si>
  <si>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</si>
  <si>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</si>
  <si>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</si>
  <si>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</si>
  <si>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</si>
  <si>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</si>
  <si>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</si>
  <si>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</si>
  <si>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</si>
  <si>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</si>
  <si>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</si>
  <si>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</si>
  <si>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</si>
  <si>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</si>
  <si>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</si>
  <si>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</si>
  <si>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</si>
  <si>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</si>
  <si>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</si>
  <si>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</si>
  <si>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</si>
  <si>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</si>
  <si>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</si>
  <si>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</si>
  <si>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</si>
  <si>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</si>
  <si>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</si>
  <si>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</si>
  <si>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</si>
  <si>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</si>
  <si>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</si>
  <si>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</si>
  <si>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</si>
  <si>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</si>
  <si>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</si>
  <si>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</si>
  <si>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</si>
  <si>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</si>
  <si>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</si>
  <si>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</si>
  <si>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</si>
  <si>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</si>
  <si>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</si>
  <si>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</si>
  <si>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</si>
  <si>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</si>
  <si>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</si>
  <si>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</si>
  <si>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</si>
  <si>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</si>
  <si>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</si>
  <si>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</si>
  <si>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</si>
  <si>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</si>
  <si>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</si>
  <si>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</si>
  <si>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</si>
  <si>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</si>
  <si>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</si>
  <si>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</si>
  <si>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</si>
  <si>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</si>
  <si>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</si>
  <si>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</si>
  <si>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</si>
  <si>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</si>
  <si>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</si>
  <si>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</si>
  <si>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</si>
  <si>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</si>
  <si>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</si>
  <si>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</si>
  <si>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</si>
  <si>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</si>
  <si>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</si>
  <si>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</si>
  <si>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</si>
  <si>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</si>
  <si>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</si>
  <si>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</si>
  <si>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</si>
  <si>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</si>
  <si>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</si>
  <si>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</si>
  <si>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</si>
  <si>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</si>
  <si>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</si>
  <si>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</si>
  <si>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</si>
  <si>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</si>
  <si>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</si>
  <si>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</si>
  <si>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</si>
  <si>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</si>
  <si>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</si>
  <si>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</si>
  <si>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</si>
  <si>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</si>
  <si>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</si>
  <si>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</si>
  <si>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</si>
  <si>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</si>
  <si>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</si>
  <si>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</si>
  <si>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</si>
  <si>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</si>
  <si>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</si>
  <si>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</si>
  <si>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</si>
  <si>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</si>
  <si>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</si>
  <si>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</si>
  <si>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</si>
  <si>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</si>
  <si>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</si>
  <si>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</si>
  <si>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</si>
  <si>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</si>
  <si>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</si>
  <si>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</si>
  <si>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</si>
  <si>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</si>
  <si>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</si>
  <si>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</si>
  <si>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</si>
  <si>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</si>
  <si>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</si>
  <si>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</si>
  <si>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</si>
  <si>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</si>
  <si>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</si>
  <si>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</si>
  <si>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</si>
  <si>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</si>
  <si>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</si>
  <si>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</si>
  <si>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</si>
  <si>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</si>
  <si>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</si>
  <si>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</si>
  <si>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</si>
  <si>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</si>
  <si>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</si>
  <si>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</si>
  <si>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</si>
  <si>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</si>
  <si>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</si>
  <si>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</si>
  <si>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</si>
  <si>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</si>
  <si>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</si>
  <si>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</si>
  <si>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</si>
  <si>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</si>
  <si>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</si>
  <si>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</si>
  <si>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</si>
  <si>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</si>
  <si>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</si>
  <si>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</si>
  <si>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</si>
  <si>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</si>
  <si>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</si>
  <si>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</si>
  <si>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</si>
  <si>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</si>
  <si>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</si>
  <si>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</si>
  <si>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</si>
  <si>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</si>
  <si>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</si>
  <si>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</si>
  <si>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</si>
  <si>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</si>
  <si>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</si>
  <si>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</si>
  <si>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</si>
  <si>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</si>
  <si>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</si>
  <si>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</si>
  <si>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</si>
  <si>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</si>
  <si>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</si>
  <si>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</si>
  <si>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</si>
  <si>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</si>
  <si>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</si>
  <si>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</si>
  <si>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</si>
  <si>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</si>
  <si>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</si>
  <si>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</si>
  <si>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</si>
  <si>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</si>
  <si>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</si>
  <si>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</si>
  <si>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</si>
  <si>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</si>
  <si>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</si>
  <si>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</si>
  <si>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</si>
  <si>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</si>
  <si>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</si>
  <si>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</si>
  <si>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</si>
  <si>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</si>
  <si>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</si>
  <si>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</si>
  <si>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</si>
  <si>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</si>
  <si>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</si>
  <si>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</si>
  <si>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</si>
  <si>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</si>
  <si>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</si>
  <si>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</si>
  <si>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</si>
  <si>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</si>
  <si>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</si>
  <si>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</si>
  <si>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</si>
  <si>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</si>
  <si>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</si>
  <si>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</si>
  <si>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</si>
  <si>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</si>
  <si>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</si>
  <si>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</si>
  <si>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</si>
  <si>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</si>
  <si>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</si>
  <si>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</si>
  <si>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</si>
  <si>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</si>
  <si>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</si>
  <si>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</si>
  <si>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</si>
  <si>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</si>
  <si>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</si>
  <si>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</si>
  <si>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</si>
  <si>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</si>
  <si>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</si>
  <si>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</si>
  <si>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</si>
  <si>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</si>
  <si>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</si>
  <si>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</si>
  <si>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</si>
  <si>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</si>
  <si>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</si>
  <si>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</si>
  <si>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</si>
  <si>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</si>
  <si>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</si>
  <si>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</si>
  <si>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</si>
  <si>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</si>
  <si>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</si>
  <si>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</si>
  <si>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</si>
  <si>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</si>
  <si>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</si>
  <si>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</si>
  <si>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</si>
  <si>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</si>
  <si>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</si>
  <si>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</si>
  <si>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</si>
  <si>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</si>
  <si>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</si>
  <si>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</si>
  <si>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</si>
  <si>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</si>
  <si>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</si>
  <si>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</si>
  <si>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</si>
  <si>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</si>
  <si>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</si>
  <si>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</si>
  <si>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</si>
  <si>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</si>
  <si>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</si>
  <si>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</si>
  <si>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</si>
  <si>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</si>
  <si>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</si>
  <si>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</si>
  <si>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</si>
  <si>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</si>
  <si>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</si>
  <si>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</si>
  <si>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</si>
  <si>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</si>
  <si>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</si>
  <si>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</si>
  <si>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</si>
  <si>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</si>
  <si>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</si>
  <si>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</si>
  <si>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</si>
  <si>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</si>
  <si>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</si>
  <si>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</si>
  <si>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</si>
  <si>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</si>
  <si>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</si>
  <si>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</si>
  <si>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</si>
  <si>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</si>
  <si>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</si>
  <si>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</si>
  <si>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</si>
  <si>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</si>
  <si>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</si>
  <si>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</si>
  <si>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</si>
  <si>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</si>
  <si>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</si>
  <si>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</si>
  <si>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</si>
  <si>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</si>
  <si>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</si>
  <si>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</si>
  <si>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</si>
  <si>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</si>
  <si>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</si>
  <si>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</si>
  <si>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</si>
  <si>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</si>
  <si>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</si>
  <si>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</si>
  <si>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</si>
  <si>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</si>
  <si>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</si>
  <si>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</si>
  <si>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</si>
  <si>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</si>
  <si>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</si>
  <si>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</si>
  <si>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</si>
  <si>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</si>
  <si>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</si>
  <si>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</si>
  <si>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</si>
  <si>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</si>
  <si>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</si>
  <si>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</si>
  <si>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</si>
  <si>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</si>
  <si>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</si>
  <si>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</si>
  <si>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</si>
  <si>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</si>
  <si>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</si>
  <si>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</si>
  <si>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</si>
  <si>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</si>
  <si>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</si>
  <si>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</si>
  <si>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</si>
  <si>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</si>
  <si>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</si>
  <si>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</si>
  <si>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</si>
  <si>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</si>
  <si>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</si>
  <si>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</si>
  <si>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</si>
  <si>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</si>
  <si>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</si>
  <si>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</si>
  <si>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</si>
  <si>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</si>
  <si>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</si>
  <si>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</si>
  <si>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</si>
  <si>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</si>
  <si>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</si>
  <si>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</si>
  <si>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</si>
  <si>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</si>
  <si>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</si>
  <si>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</si>
  <si>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</si>
  <si>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</si>
  <si>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</si>
  <si>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</si>
  <si>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</si>
  <si>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</si>
  <si>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</si>
  <si>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</si>
  <si>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</si>
  <si>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</si>
  <si>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</si>
  <si>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</si>
  <si>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</si>
  <si>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</si>
  <si>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</si>
  <si>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</si>
  <si>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</si>
  <si>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</si>
  <si>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</si>
  <si>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</si>
  <si>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</si>
  <si>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</si>
  <si>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</si>
  <si>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</si>
  <si>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</si>
  <si>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</si>
  <si>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</si>
  <si>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</si>
  <si>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</si>
  <si>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</si>
  <si>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</si>
  <si>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</si>
  <si>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</si>
  <si>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</si>
  <si>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</si>
  <si>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</si>
  <si>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</si>
  <si>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</si>
  <si>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</si>
  <si>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</si>
  <si>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</si>
  <si>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</si>
  <si>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</si>
  <si>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</si>
  <si>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</si>
  <si>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</si>
  <si>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</si>
  <si>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</si>
  <si>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</si>
  <si>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</si>
  <si>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</si>
  <si>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</si>
  <si>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</si>
  <si>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</si>
  <si>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</si>
  <si>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</si>
  <si>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</si>
  <si>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</si>
  <si>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</si>
  <si>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</si>
  <si>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</si>
  <si>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</si>
  <si>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</si>
  <si>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</si>
  <si>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</si>
  <si>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</si>
  <si>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</si>
  <si>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</si>
  <si>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</si>
  <si>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</si>
  <si>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</si>
  <si>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</si>
  <si>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</si>
  <si>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</si>
  <si>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</si>
  <si>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</si>
  <si>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</si>
  <si>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</si>
  <si>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</si>
  <si>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</si>
  <si>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</si>
  <si>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</si>
  <si>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</si>
  <si>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</si>
  <si>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</si>
  <si>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</si>
  <si>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</si>
  <si>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</si>
  <si>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</si>
  <si>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</si>
  <si>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</si>
  <si>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</si>
  <si>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</si>
  <si>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</si>
  <si>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</si>
  <si>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</si>
  <si>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</si>
  <si>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</si>
  <si>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</si>
  <si>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</si>
  <si>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</si>
  <si>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</si>
  <si>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</si>
  <si>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</si>
  <si>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</si>
  <si>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</si>
  <si>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</si>
  <si>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</si>
  <si>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</si>
  <si>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</si>
  <si>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</si>
  <si>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</si>
  <si>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</si>
  <si>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</si>
  <si>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</si>
  <si>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</si>
  <si>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</si>
  <si>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</si>
  <si>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</si>
  <si>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</si>
  <si>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</si>
  <si>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</si>
  <si>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</si>
  <si>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</si>
  <si>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</si>
  <si>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</si>
  <si>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</si>
  <si>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</si>
  <si>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</si>
  <si>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</si>
  <si>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</si>
  <si>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</si>
  <si>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</si>
  <si>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</si>
  <si>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</si>
  <si>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</si>
  <si>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</si>
  <si>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</si>
  <si>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</si>
  <si>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</si>
  <si>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</si>
  <si>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</si>
  <si>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</si>
  <si>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</si>
  <si>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</si>
  <si>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</si>
  <si>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</si>
  <si>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</si>
  <si>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</si>
  <si>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</si>
  <si>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</si>
  <si>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</si>
  <si>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</si>
  <si>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</si>
  <si>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</si>
  <si>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</si>
  <si>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</si>
  <si>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</si>
  <si>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</si>
  <si>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</si>
  <si>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</si>
  <si>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</si>
  <si>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</si>
  <si>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</si>
  <si>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</si>
  <si>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</si>
  <si>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</si>
  <si>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</si>
  <si>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</si>
  <si>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</si>
  <si>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</si>
  <si>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</si>
  <si>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</si>
  <si>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</si>
  <si>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</si>
  <si>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</si>
  <si>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</si>
  <si>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</si>
  <si>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</si>
  <si>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</si>
  <si>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</si>
  <si>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</si>
  <si>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</si>
  <si>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</si>
  <si>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</si>
  <si>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</si>
  <si>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</si>
  <si>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</si>
  <si>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</si>
  <si>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</si>
  <si>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</si>
  <si>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</si>
  <si>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</si>
  <si>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</si>
  <si>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</si>
  <si>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</si>
  <si>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</si>
  <si>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</si>
  <si>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</si>
  <si>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</si>
  <si>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</si>
  <si>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</si>
  <si>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</si>
  <si>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</si>
  <si>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</si>
  <si>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</si>
  <si>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</si>
  <si>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</si>
  <si>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</si>
  <si>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</si>
  <si>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</si>
  <si>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</si>
  <si>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</si>
  <si>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</si>
  <si>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</si>
  <si>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</si>
  <si>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</si>
  <si>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</si>
  <si>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</si>
  <si>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</si>
  <si>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</si>
  <si>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</si>
  <si>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</si>
  <si>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</si>
  <si>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</si>
  <si>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</si>
  <si>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</si>
  <si>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</si>
  <si>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</si>
  <si>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</si>
  <si>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</si>
  <si>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</si>
  <si>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</si>
  <si>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</si>
  <si>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</si>
  <si>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</si>
  <si>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</si>
  <si>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</si>
  <si>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</si>
  <si>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</si>
  <si>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</si>
  <si>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</si>
  <si>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</si>
  <si>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</si>
  <si>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</si>
  <si>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</si>
  <si>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</si>
  <si>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</si>
  <si>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</si>
  <si>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</si>
  <si>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</si>
  <si>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</si>
  <si>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</si>
  <si>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</si>
  <si>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</si>
  <si>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</si>
  <si>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</si>
  <si>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</si>
  <si>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</si>
  <si>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</si>
  <si>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</si>
  <si>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</si>
  <si>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</si>
  <si>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</si>
  <si>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</si>
  <si>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</si>
  <si>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</si>
  <si>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</si>
  <si>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</si>
  <si>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</si>
  <si>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</si>
  <si>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</si>
  <si>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</si>
  <si>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</si>
  <si>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</si>
  <si>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</si>
  <si>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</si>
  <si>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</si>
  <si>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</si>
  <si>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</si>
  <si>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</si>
  <si>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</si>
  <si>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</si>
  <si>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</si>
  <si>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</si>
  <si>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</si>
  <si>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</si>
  <si>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</si>
  <si>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</si>
  <si>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</si>
  <si>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</si>
  <si>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</si>
  <si>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</si>
  <si>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</si>
  <si>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</si>
  <si>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</si>
  <si>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</si>
  <si>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</si>
  <si>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</si>
  <si>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</si>
  <si>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</si>
  <si>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</si>
  <si>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</si>
  <si>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</si>
  <si>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</si>
  <si>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</si>
  <si>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</si>
  <si>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</si>
  <si>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</si>
  <si>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</si>
  <si>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</si>
  <si>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</si>
  <si>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</si>
  <si>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</si>
  <si>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</si>
  <si>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</si>
  <si>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</si>
  <si>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</si>
  <si>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</si>
  <si>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</si>
  <si>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</si>
  <si>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</si>
  <si>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</si>
  <si>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</si>
  <si>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</si>
  <si>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</si>
  <si>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</si>
  <si>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</si>
  <si>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</si>
  <si>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</si>
  <si>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</si>
  <si>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</si>
  <si>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</si>
  <si>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</si>
  <si>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</si>
  <si>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</si>
  <si>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</si>
  <si>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</si>
  <si>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</si>
  <si>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</si>
  <si>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</si>
  <si>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</si>
  <si>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</si>
  <si>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</si>
  <si>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</si>
  <si>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</si>
  <si>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</si>
  <si>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</si>
  <si>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</si>
  <si>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</si>
  <si>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</si>
  <si>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</si>
  <si>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</si>
  <si>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</si>
  <si>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</si>
  <si>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</si>
  <si>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</si>
  <si>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</si>
  <si>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</si>
  <si>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</si>
  <si>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</si>
  <si>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</si>
  <si>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</si>
  <si>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</si>
  <si>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</si>
  <si>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</si>
  <si>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</si>
  <si>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</si>
  <si>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</si>
  <si>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</si>
  <si>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</si>
  <si>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</si>
  <si>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</si>
  <si>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</si>
  <si>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</si>
  <si>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</si>
  <si>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</si>
  <si>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</si>
  <si>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</si>
  <si>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</si>
  <si>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</si>
  <si>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</si>
  <si>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</si>
  <si>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</si>
  <si>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</si>
  <si>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</si>
  <si>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</si>
  <si>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</si>
  <si>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</si>
  <si>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</si>
  <si>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</si>
  <si>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</si>
  <si>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</si>
  <si>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</si>
  <si>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</si>
  <si>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</si>
  <si>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</si>
  <si>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</si>
  <si>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</si>
  <si>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</si>
  <si>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</si>
  <si>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</si>
  <si>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</si>
  <si>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</si>
  <si>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</si>
  <si>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</si>
  <si>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</si>
  <si>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</si>
  <si>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</si>
  <si>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</si>
  <si>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</si>
  <si>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</si>
  <si>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</si>
  <si>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</si>
  <si>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</si>
  <si>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</si>
  <si>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</si>
  <si>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</si>
  <si>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</si>
  <si>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</si>
  <si>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</si>
  <si>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</si>
  <si>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</si>
  <si>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</si>
  <si>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</si>
  <si>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</si>
  <si>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</si>
  <si>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</si>
  <si>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</si>
  <si>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</si>
  <si>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</si>
  <si>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</si>
  <si>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</si>
  <si>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</si>
  <si>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</si>
  <si>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</si>
  <si>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</si>
  <si>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</si>
  <si>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</si>
  <si>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</si>
  <si>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</si>
  <si>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</si>
  <si>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</si>
  <si>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</si>
  <si>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</si>
  <si>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</si>
  <si>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</si>
  <si>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</si>
  <si>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</si>
  <si>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</si>
  <si>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</si>
  <si>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</si>
  <si>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</si>
  <si>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</si>
  <si>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</si>
  <si>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</si>
  <si>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</si>
  <si>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</si>
  <si>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</si>
  <si>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</si>
  <si>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</si>
  <si>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</si>
  <si>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</si>
  <si>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</si>
  <si>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</si>
  <si>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</si>
  <si>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</si>
  <si>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</si>
  <si>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</si>
  <si>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</si>
  <si>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</si>
  <si>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</si>
  <si>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</si>
  <si>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</si>
  <si>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</si>
  <si>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</si>
  <si>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</si>
  <si>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</si>
  <si>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</si>
  <si>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</si>
  <si>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</si>
  <si>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</si>
  <si>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</si>
  <si>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</si>
  <si>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</si>
  <si>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</si>
  <si>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</si>
  <si>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</si>
  <si>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</si>
  <si>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</si>
  <si>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</si>
  <si>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</si>
  <si>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</si>
  <si>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</si>
  <si>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</si>
  <si>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</si>
  <si>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</si>
  <si>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</si>
  <si>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</si>
  <si>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</si>
  <si>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</si>
  <si>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</si>
  <si>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</si>
  <si>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</si>
  <si>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</si>
  <si>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</si>
  <si>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</si>
  <si>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</si>
  <si>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</si>
  <si>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</si>
  <si>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</si>
  <si>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</si>
  <si>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</si>
  <si>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</si>
  <si>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</si>
  <si>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</si>
  <si>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</si>
  <si>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</si>
  <si>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</si>
  <si>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</si>
  <si>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</si>
  <si>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</si>
  <si>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</si>
  <si>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</si>
  <si>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</si>
  <si>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</si>
  <si>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</si>
  <si>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</si>
  <si>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</si>
  <si>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</si>
  <si>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</si>
  <si>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</si>
  <si>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</si>
  <si>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</si>
  <si>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</si>
  <si>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</si>
  <si>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</si>
  <si>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</si>
  <si>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</si>
  <si>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</si>
  <si>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</si>
  <si>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</si>
  <si>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</si>
  <si>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</si>
  <si>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</si>
  <si>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</si>
  <si>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</si>
  <si>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</si>
  <si>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</si>
  <si>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</si>
  <si>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</si>
  <si>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</si>
  <si>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</si>
  <si>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</si>
  <si>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</si>
  <si>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</si>
  <si>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</si>
  <si>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</si>
  <si>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</si>
  <si>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</si>
  <si>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</si>
  <si>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</si>
  <si>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</si>
  <si>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</si>
  <si>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</si>
  <si>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</si>
  <si>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</si>
  <si>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</si>
  <si>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</si>
  <si>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</si>
  <si>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</si>
  <si>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</si>
  <si>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</si>
  <si>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</si>
  <si>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</si>
  <si>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</si>
  <si>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</si>
  <si>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</si>
  <si>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</si>
  <si>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</si>
  <si>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</si>
  <si>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</si>
  <si>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</si>
  <si>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</si>
  <si>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</si>
  <si>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</si>
  <si>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</si>
  <si>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</si>
  <si>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</si>
  <si>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</si>
  <si>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</si>
  <si>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</si>
  <si>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</si>
  <si>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</si>
  <si>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</si>
  <si>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</si>
  <si>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</si>
  <si>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</si>
  <si>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</si>
  <si>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</si>
  <si>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</si>
  <si>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</si>
  <si>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</si>
  <si>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</si>
  <si>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</si>
  <si>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</si>
  <si>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</si>
  <si>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</si>
  <si>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</si>
  <si>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</si>
  <si>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</si>
  <si>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</si>
  <si>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</si>
  <si>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</si>
  <si>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</si>
  <si>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</si>
  <si>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</si>
  <si>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</si>
  <si>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</si>
  <si>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</si>
  <si>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</si>
  <si>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</si>
  <si>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</si>
  <si>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</si>
  <si>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</si>
  <si>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</si>
  <si>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</si>
  <si>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</si>
  <si>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</si>
  <si>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</si>
  <si>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</si>
  <si>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</si>
  <si>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</si>
  <si>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</si>
  <si>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</si>
  <si>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</si>
  <si>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</si>
  <si>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</si>
  <si>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</si>
  <si>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</si>
  <si>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</si>
  <si>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</si>
  <si>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</si>
  <si>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</si>
  <si>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</si>
  <si>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</si>
  <si>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</si>
  <si>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</si>
  <si>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</si>
  <si>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</si>
  <si>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</si>
  <si>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</si>
  <si>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</si>
  <si>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</si>
  <si>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</si>
  <si>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</si>
  <si>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</si>
  <si>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</si>
  <si>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</si>
  <si>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</si>
  <si>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</si>
  <si>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</si>
  <si>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</si>
  <si>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</si>
  <si>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</si>
  <si>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</si>
  <si>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</si>
  <si>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</si>
  <si>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</si>
  <si>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</si>
  <si>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</si>
  <si>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</si>
  <si>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</si>
  <si>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</si>
  <si>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</si>
  <si>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</si>
  <si>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</si>
  <si>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</si>
  <si>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</si>
  <si>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</si>
  <si>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</si>
  <si>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</si>
  <si>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</si>
  <si>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</si>
  <si>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</si>
  <si>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</si>
  <si>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</si>
  <si>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</si>
  <si>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</si>
  <si>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</si>
  <si>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</si>
  <si>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</si>
  <si>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</si>
  <si>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</si>
  <si>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</si>
  <si>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</si>
  <si>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</si>
  <si>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</si>
  <si>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</si>
  <si>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</si>
  <si>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</si>
  <si>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</si>
  <si>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</si>
  <si>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</si>
  <si>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</si>
  <si>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</si>
  <si>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</si>
  <si>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</si>
  <si>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</si>
  <si>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</si>
  <si>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</si>
  <si>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</si>
  <si>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</si>
  <si>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</si>
  <si>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</si>
  <si>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</si>
  <si>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</si>
  <si>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</si>
  <si>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</si>
  <si>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</si>
  <si>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</si>
  <si>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</si>
  <si>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</si>
  <si>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</si>
  <si>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</si>
  <si>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</si>
  <si>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</si>
  <si>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</si>
  <si>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</si>
  <si>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</si>
  <si>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</si>
  <si>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</si>
  <si>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</si>
  <si>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</si>
  <si>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</si>
  <si>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</si>
  <si>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</si>
  <si>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</si>
  <si>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</si>
  <si>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</si>
  <si>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</si>
  <si>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</si>
  <si>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</si>
  <si>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</si>
  <si>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</si>
  <si>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</si>
  <si>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</si>
  <si>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</si>
  <si>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</si>
  <si>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</si>
  <si>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</si>
  <si>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</si>
  <si>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</si>
  <si>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</si>
  <si>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</si>
  <si>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</si>
  <si>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</si>
  <si>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</si>
  <si>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</si>
  <si>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</si>
  <si>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</si>
  <si>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</si>
  <si>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</si>
  <si>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</si>
  <si>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</si>
  <si>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</si>
  <si>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</si>
  <si>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</si>
  <si>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</si>
  <si>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</si>
  <si>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</si>
  <si>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</si>
  <si>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</si>
  <si>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</si>
  <si>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</si>
  <si>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</si>
  <si>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</si>
  <si>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</si>
  <si>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</si>
  <si>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</si>
  <si>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</si>
  <si>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</si>
  <si>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</si>
  <si>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</si>
  <si>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</si>
  <si>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</si>
  <si>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</si>
  <si>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</si>
  <si>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</si>
  <si>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</si>
  <si>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</si>
  <si>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</si>
  <si>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</si>
  <si>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</si>
  <si>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</si>
  <si>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</si>
  <si>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</si>
  <si>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</si>
  <si>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</si>
  <si>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</si>
  <si>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</si>
  <si>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</si>
  <si>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</si>
  <si>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</si>
  <si>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</si>
  <si>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</si>
  <si>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</si>
  <si>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</si>
  <si>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</si>
  <si>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</si>
  <si>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</si>
  <si>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</si>
  <si>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</si>
  <si>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</si>
  <si>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</si>
  <si>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</si>
  <si>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</si>
  <si>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</si>
  <si>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</si>
  <si>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</si>
  <si>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</si>
  <si>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</si>
  <si>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</si>
  <si>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</si>
  <si>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</si>
  <si>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</si>
  <si>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</si>
  <si>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</si>
  <si>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</si>
  <si>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</si>
  <si>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</si>
  <si>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</si>
  <si>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</si>
  <si>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</si>
  <si>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</si>
  <si>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</si>
  <si>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</si>
  <si>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</si>
  <si>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</si>
  <si>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</si>
  <si>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</si>
  <si>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</si>
  <si>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</si>
  <si>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</si>
  <si>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</si>
  <si>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</si>
  <si>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</si>
  <si>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</si>
  <si>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</si>
  <si>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</si>
  <si>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</si>
  <si>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</si>
  <si>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</si>
  <si>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</si>
  <si>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</si>
  <si>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</si>
  <si>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</si>
  <si>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</si>
  <si>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</si>
  <si>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</si>
  <si>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</si>
  <si>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</si>
  <si>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</si>
  <si>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</si>
  <si>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</si>
  <si>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</si>
  <si>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</si>
  <si>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</si>
  <si>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</si>
  <si>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</si>
  <si>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</si>
  <si>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</si>
  <si>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</si>
  <si>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</si>
  <si>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</si>
  <si>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</si>
  <si>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</si>
  <si>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</si>
  <si>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</si>
  <si>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</si>
  <si>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</si>
  <si>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</si>
  <si>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</si>
  <si>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</si>
  <si>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</si>
  <si>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</si>
  <si>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</si>
  <si>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</si>
  <si>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</si>
  <si>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</si>
  <si>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</si>
  <si>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</si>
  <si>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</si>
  <si>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</si>
  <si>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</si>
  <si>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</si>
  <si>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</si>
  <si>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</si>
  <si>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</si>
  <si>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</si>
  <si>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</si>
  <si>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</si>
  <si>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</si>
  <si>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</si>
  <si>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</si>
  <si>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</si>
  <si>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</si>
  <si>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</si>
  <si>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</si>
  <si>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</si>
  <si>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</si>
  <si>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</si>
  <si>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</si>
  <si>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</si>
  <si>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</si>
  <si>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</si>
  <si>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</si>
  <si>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</si>
  <si>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</si>
  <si>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</si>
  <si>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</si>
  <si>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</si>
  <si>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</si>
  <si>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</si>
  <si>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</si>
  <si>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</si>
  <si>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</si>
  <si>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</si>
  <si>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</si>
  <si>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</si>
  <si>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</si>
  <si>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</si>
  <si>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</si>
  <si>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</si>
  <si>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</si>
  <si>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</si>
  <si>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</si>
  <si>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</si>
  <si>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</si>
  <si>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</si>
  <si>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</si>
  <si>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</si>
  <si>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</si>
  <si>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</si>
  <si>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</si>
  <si>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</si>
  <si>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</si>
  <si>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</si>
  <si>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</si>
  <si>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</si>
  <si>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</si>
  <si>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</si>
  <si>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</si>
  <si>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</si>
  <si>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</si>
  <si>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</si>
  <si>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</si>
  <si>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</si>
  <si>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</si>
  <si>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</si>
  <si>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</si>
  <si>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</si>
  <si>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</si>
  <si>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</si>
  <si>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</si>
  <si>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</si>
  <si>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</si>
  <si>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</si>
  <si>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</si>
  <si>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</si>
  <si>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</si>
  <si>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</si>
  <si>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</si>
  <si>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</si>
  <si>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</si>
  <si>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</si>
  <si>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</si>
  <si>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</si>
  <si>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</si>
  <si>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</si>
  <si>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</si>
  <si>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</si>
  <si>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</si>
  <si>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</si>
  <si>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</si>
  <si>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</si>
  <si>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</si>
  <si>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</si>
  <si>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</si>
  <si>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</si>
  <si>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</si>
  <si>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</si>
  <si>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</si>
  <si>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</si>
  <si>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</si>
  <si>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</si>
  <si>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</si>
  <si>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</si>
  <si>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</si>
  <si>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</si>
  <si>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</si>
  <si>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</si>
  <si>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</si>
  <si>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</si>
  <si>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</si>
  <si>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</si>
  <si>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</si>
  <si>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</si>
  <si>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</si>
  <si>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</si>
  <si>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</si>
  <si>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</si>
  <si>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</si>
  <si>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</si>
  <si>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</si>
  <si>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</si>
  <si>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</si>
  <si>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</si>
  <si>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</si>
  <si>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</si>
  <si>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</si>
  <si>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</si>
  <si>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</si>
  <si>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</si>
  <si>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</si>
  <si>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</si>
  <si>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</si>
  <si>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</si>
  <si>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</si>
  <si>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</si>
  <si>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</si>
  <si>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</si>
  <si>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</si>
  <si>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</si>
  <si>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</si>
  <si>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</si>
  <si>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</si>
  <si>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</si>
  <si>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</si>
  <si>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</si>
  <si>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</si>
  <si>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</si>
  <si>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</si>
  <si>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</si>
  <si>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</si>
  <si>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</si>
  <si>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</si>
  <si>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</si>
  <si>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</si>
  <si>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</si>
  <si>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</si>
  <si>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</si>
  <si>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</si>
  <si>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</si>
  <si>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</si>
  <si>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</si>
  <si>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</si>
  <si>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</si>
  <si>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</si>
  <si>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</si>
  <si>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</si>
  <si>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</si>
  <si>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</si>
  <si>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</si>
  <si>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</si>
  <si>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</si>
  <si>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</si>
  <si>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</si>
  <si>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</si>
  <si>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</si>
  <si>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</si>
  <si>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</si>
  <si>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</si>
  <si>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</si>
  <si>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</si>
  <si>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</si>
  <si>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</si>
  <si>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</si>
  <si>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</si>
  <si>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</si>
  <si>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</si>
  <si>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</si>
  <si>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</si>
  <si>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</si>
  <si>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</si>
  <si>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</si>
  <si>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</si>
  <si>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</si>
  <si>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</si>
  <si>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</si>
  <si>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</si>
  <si>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</si>
  <si>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</si>
  <si>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</si>
  <si>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</si>
  <si>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</si>
  <si>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</si>
  <si>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</si>
  <si>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</si>
  <si>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</si>
  <si>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</si>
  <si>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</si>
  <si>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</si>
  <si>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</si>
  <si>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</si>
  <si>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</si>
  <si>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</si>
  <si>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</si>
  <si>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</si>
  <si>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</si>
  <si>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</si>
  <si>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</si>
  <si>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</si>
  <si>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</si>
  <si>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</si>
  <si>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</si>
  <si>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</si>
  <si>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</si>
  <si>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</si>
  <si>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</si>
  <si>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</si>
  <si>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</si>
  <si>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</si>
  <si>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</si>
  <si>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</si>
  <si>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</si>
  <si>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</si>
  <si>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</si>
  <si>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</si>
  <si>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</si>
  <si>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</si>
  <si>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</si>
  <si>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</si>
  <si>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</si>
  <si>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</si>
  <si>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</si>
  <si>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</si>
  <si>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</si>
  <si>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</si>
  <si>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</si>
  <si>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</si>
  <si>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</si>
  <si>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</si>
  <si>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</si>
  <si>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</si>
  <si>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</si>
  <si>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</si>
  <si>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</si>
  <si>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</si>
  <si>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</si>
  <si>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</si>
  <si>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</si>
  <si>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</si>
  <si>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</si>
  <si>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</si>
  <si>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</si>
  <si>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</si>
  <si>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</si>
  <si>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</si>
  <si>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</si>
  <si>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</si>
  <si>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</si>
  <si>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</si>
  <si>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</si>
  <si>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</si>
  <si>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</si>
  <si>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</si>
  <si>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</si>
  <si>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</si>
  <si>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</si>
  <si>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</si>
  <si>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</si>
  <si>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</si>
  <si>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</si>
  <si>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</si>
  <si>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</si>
  <si>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</si>
  <si>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</si>
  <si>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</si>
  <si>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</si>
  <si>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</si>
  <si>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</si>
  <si>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</si>
  <si>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</si>
  <si>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</si>
  <si>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</si>
  <si>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</si>
  <si>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</si>
  <si>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</si>
  <si>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</si>
  <si>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</si>
  <si>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</si>
  <si>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</si>
  <si>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</si>
  <si>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</si>
  <si>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</si>
  <si>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</si>
  <si>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</si>
  <si>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</si>
  <si>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</si>
  <si>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</si>
  <si>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</si>
  <si>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</si>
  <si>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</si>
  <si>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</si>
  <si>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</si>
  <si>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</si>
  <si>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</si>
  <si>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</si>
  <si>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</si>
  <si>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</si>
  <si>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</si>
  <si>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</si>
  <si>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</si>
  <si>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</si>
  <si>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</si>
  <si>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</si>
  <si>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</si>
  <si>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</si>
  <si>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</si>
  <si>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</si>
  <si>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</si>
  <si>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</si>
  <si>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</si>
  <si>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</si>
  <si>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</si>
  <si>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</si>
  <si>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</si>
  <si>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</si>
  <si>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</si>
  <si>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</si>
  <si>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</si>
  <si>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</si>
  <si>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</si>
  <si>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</si>
  <si>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</si>
  <si>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</si>
  <si>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</si>
  <si>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</si>
  <si>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</si>
  <si>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</si>
  <si>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</si>
  <si>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</si>
  <si>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</si>
  <si>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</si>
  <si>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</si>
  <si>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</si>
  <si>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</si>
  <si>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</si>
  <si>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</si>
  <si>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</si>
  <si>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</si>
  <si>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</si>
  <si>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</si>
  <si>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</si>
  <si>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</si>
  <si>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</si>
  <si>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</si>
  <si>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</si>
  <si>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</si>
  <si>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</si>
  <si>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</si>
  <si>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</si>
  <si>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</si>
  <si>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</si>
  <si>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</si>
  <si>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</si>
  <si>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</si>
  <si>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</si>
  <si>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</si>
  <si>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</si>
  <si>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</si>
  <si>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</si>
  <si>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</si>
  <si>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</si>
  <si>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</si>
  <si>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</si>
  <si>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</si>
  <si>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</si>
  <si>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</si>
  <si>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</si>
  <si>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</si>
  <si>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</si>
  <si>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</si>
  <si>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</si>
  <si>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</si>
  <si>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</si>
  <si>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</si>
  <si>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</si>
  <si>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</si>
  <si>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</si>
  <si>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</si>
  <si>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</si>
  <si>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</si>
  <si>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</si>
  <si>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</si>
  <si>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</si>
  <si>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</si>
  <si>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</si>
  <si>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</si>
  <si>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</si>
  <si>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</si>
  <si>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</si>
  <si>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</si>
  <si>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</si>
  <si>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</si>
  <si>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</si>
  <si>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</si>
  <si>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</si>
  <si>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</si>
  <si>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</si>
  <si>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</si>
  <si>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</si>
  <si>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</si>
  <si>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</si>
  <si>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</si>
  <si>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</si>
  <si>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</si>
  <si>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</si>
  <si>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</si>
  <si>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</si>
  <si>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</si>
  <si>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</si>
  <si>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</si>
  <si>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</si>
  <si>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</si>
  <si>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</si>
  <si>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</si>
  <si>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</si>
  <si>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</si>
  <si>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</si>
  <si>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</si>
  <si>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</si>
  <si>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</si>
  <si>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</si>
  <si>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</si>
  <si>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</si>
  <si>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</si>
  <si>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</si>
  <si>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</si>
  <si>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</si>
  <si>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</si>
  <si>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</si>
  <si>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</si>
  <si>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</si>
  <si>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</si>
  <si>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</si>
  <si>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</si>
  <si>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</si>
  <si>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</si>
  <si>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</si>
  <si>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</si>
  <si>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</si>
  <si>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</si>
  <si>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</si>
  <si>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</si>
  <si>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</si>
  <si>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</si>
  <si>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</si>
  <si>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</si>
  <si>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</si>
  <si>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</si>
  <si>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</si>
  <si>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</si>
  <si>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</si>
  <si>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</si>
  <si>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</si>
  <si>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</si>
  <si>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</si>
  <si>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</si>
  <si>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</si>
  <si>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</si>
  <si>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</si>
  <si>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</si>
  <si>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</si>
  <si>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</si>
  <si>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</si>
  <si>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</si>
  <si>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</si>
  <si>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</si>
  <si>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</si>
  <si>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</si>
  <si>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</si>
  <si>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</si>
  <si>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</si>
  <si>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</si>
  <si>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</si>
  <si>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</si>
  <si>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</si>
  <si>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</si>
  <si>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</si>
  <si>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</si>
  <si>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</si>
  <si>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</si>
  <si>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</si>
  <si>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</si>
  <si>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</si>
  <si>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</si>
  <si>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</si>
  <si>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</si>
  <si>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</si>
  <si>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</si>
  <si>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</si>
  <si>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</si>
  <si>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</si>
  <si>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</si>
  <si>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</si>
  <si>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</si>
  <si>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</si>
  <si>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</si>
  <si>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</si>
  <si>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</si>
  <si>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</si>
  <si>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</si>
  <si>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</si>
  <si>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</si>
  <si>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</si>
  <si>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</si>
  <si>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</si>
  <si>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</si>
  <si>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</si>
  <si>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</si>
  <si>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</si>
  <si>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</si>
  <si>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</si>
  <si>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</si>
  <si>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</si>
  <si>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</si>
  <si>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</si>
  <si>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</si>
  <si>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</si>
  <si>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</si>
  <si>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</si>
  <si>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</si>
  <si>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</si>
  <si>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</si>
  <si>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</si>
  <si>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</si>
  <si>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</si>
  <si>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</si>
  <si>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</si>
  <si>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</si>
  <si>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</si>
  <si>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</si>
  <si>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</si>
  <si>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</si>
  <si>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</si>
  <si>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</si>
  <si>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</si>
  <si>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</si>
  <si>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</si>
  <si>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</si>
  <si>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</si>
  <si>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</si>
  <si>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</si>
  <si>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</si>
  <si>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</si>
  <si>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</si>
  <si>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</si>
  <si>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</si>
  <si>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</si>
  <si>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</si>
  <si>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</si>
  <si>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</si>
  <si>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</si>
  <si>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</si>
  <si>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</si>
  <si>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</si>
  <si>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</si>
  <si>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</si>
  <si>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</si>
  <si>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</si>
  <si>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</si>
  <si>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</si>
  <si>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</si>
  <si>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</si>
  <si>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</si>
  <si>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</si>
  <si>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</si>
  <si>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</si>
  <si>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</si>
  <si>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</si>
  <si>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</si>
  <si>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</si>
  <si>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</si>
  <si>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</si>
  <si>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</si>
  <si>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</si>
  <si>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</si>
  <si>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</si>
  <si>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</si>
  <si>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</si>
  <si>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</si>
  <si>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</si>
  <si>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</si>
  <si>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</si>
  <si>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</si>
  <si>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</si>
  <si>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</si>
  <si>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</si>
  <si>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</si>
  <si>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</si>
  <si>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</si>
  <si>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</si>
  <si>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</si>
  <si>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</si>
  <si>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</si>
  <si>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</si>
  <si>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</si>
  <si>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</si>
  <si>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</si>
  <si>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</si>
  <si>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</si>
  <si>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</si>
  <si>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</si>
  <si>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</si>
  <si>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</si>
  <si>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</si>
  <si>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</si>
  <si>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</si>
  <si>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</si>
  <si>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</si>
  <si>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</si>
  <si>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</si>
  <si>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</si>
  <si>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</si>
  <si>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</si>
  <si>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</si>
  <si>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</si>
  <si>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</si>
  <si>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</si>
  <si>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</si>
  <si>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</si>
  <si>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</si>
  <si>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</si>
  <si>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</si>
  <si>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</si>
  <si>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</si>
  <si>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</si>
  <si>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</si>
  <si>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</si>
  <si>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</si>
  <si>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</si>
  <si>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</si>
  <si>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</si>
  <si>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</si>
  <si>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</si>
  <si>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</si>
  <si>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</si>
  <si>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</si>
  <si>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</si>
  <si>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</si>
  <si>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</si>
  <si>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</si>
  <si>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</si>
  <si>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</si>
  <si>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</si>
  <si>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</si>
  <si>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</si>
  <si>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</si>
  <si>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</si>
  <si>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</si>
  <si>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</si>
  <si>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</si>
  <si>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</si>
  <si>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</si>
  <si>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</si>
  <si>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</si>
  <si>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</si>
  <si>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</si>
  <si>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</si>
  <si>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</si>
  <si>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</si>
  <si>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</si>
  <si>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</si>
  <si>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</si>
  <si>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</si>
  <si>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</si>
  <si>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</si>
  <si>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</si>
  <si>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</si>
  <si>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</si>
  <si>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</si>
  <si>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</si>
  <si>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</si>
  <si>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</si>
  <si>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</si>
  <si>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</si>
  <si>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</si>
  <si>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</si>
  <si>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</si>
  <si>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</si>
  <si>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</si>
  <si>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</si>
  <si>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</si>
  <si>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</si>
  <si>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</si>
  <si>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</si>
  <si>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</si>
  <si>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</si>
  <si>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</si>
  <si>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</si>
  <si>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</si>
  <si>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</si>
  <si>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</si>
  <si>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</si>
  <si>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</si>
  <si>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</si>
  <si>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</si>
  <si>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</si>
  <si>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</si>
  <si>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</si>
  <si>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</si>
  <si>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</si>
  <si>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</si>
  <si>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</si>
  <si>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</si>
  <si>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</si>
  <si>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</si>
  <si>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</si>
  <si>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</si>
  <si>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</si>
  <si>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</si>
  <si>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</si>
  <si>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</si>
  <si>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</si>
  <si>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</si>
  <si>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</si>
  <si>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</si>
  <si>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</si>
  <si>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</si>
  <si>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</si>
  <si>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</si>
  <si>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</si>
  <si>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</si>
  <si>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</si>
  <si>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</si>
  <si>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</si>
  <si>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</si>
  <si>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</si>
  <si>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</si>
  <si>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</si>
  <si>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</si>
  <si>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</si>
  <si>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</si>
  <si>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</si>
  <si>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</si>
  <si>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</si>
  <si>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</si>
  <si>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</si>
  <si>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</si>
  <si>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</si>
  <si>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</si>
  <si>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</si>
  <si>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</si>
  <si>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</si>
  <si>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</si>
  <si>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</si>
  <si>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</si>
  <si>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</si>
  <si>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</si>
  <si>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</si>
  <si>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</si>
  <si>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</si>
  <si>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</si>
  <si>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</si>
  <si>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</si>
  <si>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</si>
  <si>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</si>
  <si>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</si>
  <si>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</si>
  <si>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</si>
  <si>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</si>
  <si>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</si>
  <si>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</si>
  <si>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</si>
  <si>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</si>
  <si>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</si>
  <si>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</si>
  <si>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</si>
  <si>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</si>
  <si>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</si>
  <si>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</si>
  <si>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</si>
  <si>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</si>
  <si>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</si>
  <si>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</si>
  <si>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</si>
  <si>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</si>
  <si>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</si>
  <si>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</si>
  <si>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</si>
  <si>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</si>
  <si>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</si>
  <si>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</si>
  <si>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</si>
  <si>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</si>
  <si>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</si>
  <si>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</si>
  <si>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</si>
  <si>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</si>
  <si>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</si>
  <si>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</si>
  <si>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</si>
  <si>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</si>
  <si>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</si>
  <si>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</si>
  <si>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</si>
  <si>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</si>
  <si>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</si>
  <si>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</si>
  <si>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</si>
  <si>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</si>
  <si>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</si>
  <si>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</si>
  <si>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</si>
  <si>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</si>
  <si>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</si>
  <si>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</si>
  <si>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</si>
  <si>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</si>
  <si>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</si>
  <si>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</si>
  <si>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</si>
  <si>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</si>
  <si>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</si>
  <si>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</si>
  <si>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</si>
  <si>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</si>
  <si>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</si>
  <si>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</si>
  <si>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</si>
  <si>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</si>
  <si>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</si>
  <si>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</si>
  <si>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</si>
  <si>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</si>
  <si>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</si>
  <si>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</si>
  <si>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</si>
  <si>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</si>
  <si>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</si>
  <si>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</si>
  <si>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</si>
  <si>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</si>
  <si>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</si>
  <si>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</si>
  <si>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</si>
  <si>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</si>
  <si>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</si>
  <si>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</si>
  <si>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</si>
  <si>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</si>
  <si>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</si>
  <si>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</si>
  <si>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</si>
  <si>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</si>
  <si>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</si>
  <si>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</si>
  <si>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</si>
  <si>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</si>
  <si>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</si>
  <si>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</si>
  <si>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</si>
  <si>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</si>
  <si>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</si>
  <si>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</si>
  <si>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</si>
  <si>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</si>
  <si>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</si>
  <si>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</si>
  <si>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</si>
  <si>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</si>
  <si>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</si>
  <si>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</si>
  <si>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</si>
  <si>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</si>
  <si>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</si>
  <si>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</si>
  <si>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</si>
  <si>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</si>
  <si>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</si>
  <si>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</si>
  <si>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</si>
  <si>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</si>
  <si>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</si>
  <si>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</si>
  <si>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</si>
  <si>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</si>
  <si>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</si>
  <si>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</si>
  <si>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</si>
  <si>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</si>
  <si>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</si>
  <si>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</si>
  <si>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</si>
  <si>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</si>
  <si>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</si>
  <si>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</si>
  <si>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</si>
  <si>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</si>
  <si>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</si>
  <si>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</si>
  <si>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</si>
  <si>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</si>
  <si>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</si>
  <si>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</si>
  <si>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</si>
  <si>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</si>
  <si>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</si>
  <si>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</si>
  <si>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</si>
  <si>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</si>
  <si>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</si>
  <si>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</si>
  <si>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</si>
  <si>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</si>
  <si>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</si>
  <si>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</si>
  <si>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</si>
  <si>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</si>
  <si>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</si>
  <si>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</si>
  <si>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</si>
  <si>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</si>
  <si>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</si>
  <si>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</si>
  <si>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</si>
  <si>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</si>
  <si>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</si>
  <si>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</si>
  <si>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</si>
  <si>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</si>
  <si>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</si>
  <si>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</si>
  <si>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</si>
  <si>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</si>
  <si>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</si>
  <si>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</si>
  <si>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</si>
  <si>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</si>
  <si>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</si>
  <si>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</si>
  <si>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</si>
  <si>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</si>
  <si>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</si>
  <si>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</si>
  <si>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</si>
  <si>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</si>
  <si>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</si>
  <si>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</si>
  <si>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</si>
  <si>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</si>
  <si>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</si>
  <si>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</si>
  <si>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</si>
  <si>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</si>
  <si>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</si>
  <si>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</si>
  <si>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</si>
  <si>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</si>
  <si>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</si>
  <si>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</si>
  <si>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</si>
  <si>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</si>
  <si>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</si>
  <si>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</si>
  <si>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</si>
  <si>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</si>
  <si>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</si>
  <si>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</si>
  <si>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</si>
  <si>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</si>
  <si>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</si>
  <si>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</si>
  <si>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</si>
  <si>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</si>
  <si>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</si>
  <si>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</si>
  <si>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</si>
  <si>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</si>
  <si>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</si>
  <si>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</si>
  <si>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</si>
  <si>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</si>
  <si>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</si>
  <si>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</si>
  <si>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</si>
  <si>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</si>
  <si>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</si>
  <si>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</si>
  <si>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</si>
  <si>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</si>
  <si>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</si>
  <si>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</si>
  <si>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</si>
  <si>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</si>
  <si>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</si>
  <si>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</si>
  <si>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</si>
  <si>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</si>
  <si>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</si>
  <si>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</si>
  <si>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</si>
  <si>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</si>
  <si>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</si>
  <si>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</si>
  <si>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</si>
  <si>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</si>
  <si>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</si>
  <si>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</si>
  <si>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</si>
  <si>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</si>
  <si>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</si>
  <si>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</si>
  <si>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</si>
  <si>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</si>
  <si>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</si>
  <si>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</si>
  <si>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</si>
  <si>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</si>
  <si>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</si>
  <si>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</si>
  <si>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</si>
  <si>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</si>
  <si>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</si>
  <si>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</si>
  <si>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</si>
  <si>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</si>
  <si>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</si>
  <si>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</si>
  <si>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</si>
  <si>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</si>
  <si>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</si>
  <si>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</si>
  <si>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</si>
  <si>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</si>
  <si>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</si>
  <si>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</si>
  <si>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</si>
  <si>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</si>
  <si>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</si>
  <si>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</si>
  <si>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</si>
  <si>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</si>
  <si>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</si>
  <si>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</si>
  <si>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</si>
  <si>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</si>
  <si>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</si>
  <si>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</si>
  <si>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</si>
  <si>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</si>
  <si>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</si>
  <si>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</si>
  <si>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</si>
  <si>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</si>
  <si>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</si>
  <si>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</si>
  <si>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</si>
  <si>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</si>
  <si>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</si>
  <si>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</si>
  <si>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</si>
  <si>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</si>
  <si>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</si>
  <si>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</si>
  <si>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</si>
  <si>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</si>
  <si>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</si>
  <si>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</si>
  <si>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</si>
  <si>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</si>
  <si>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</si>
  <si>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</si>
  <si>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</si>
  <si>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</si>
  <si>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</si>
  <si>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</si>
  <si>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</si>
  <si>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</si>
  <si>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</si>
  <si>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</si>
  <si>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</si>
  <si>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</si>
  <si>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</si>
  <si>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</si>
  <si>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</si>
  <si>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</si>
  <si>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</si>
  <si>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</si>
  <si>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</si>
  <si>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</si>
  <si>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</si>
  <si>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</si>
  <si>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</si>
  <si>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</si>
  <si>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</si>
  <si>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</si>
  <si>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</si>
  <si>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</si>
  <si>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</si>
  <si>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</si>
  <si>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</si>
  <si>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</si>
  <si>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</si>
  <si>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</si>
  <si>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</si>
  <si>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</si>
  <si>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</si>
  <si>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</si>
  <si>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</si>
  <si>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</si>
  <si>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</si>
  <si>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</si>
  <si>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</si>
  <si>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</si>
  <si>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</si>
  <si>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</si>
  <si>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</si>
  <si>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</si>
  <si>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</si>
  <si>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</si>
  <si>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</si>
  <si>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</si>
  <si>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</si>
  <si>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</si>
  <si>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</si>
  <si>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</si>
  <si>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</si>
  <si>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</si>
  <si>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</si>
  <si>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</si>
  <si>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</si>
  <si>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</si>
  <si>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</si>
  <si>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</si>
  <si>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</si>
  <si>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</si>
  <si>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</si>
  <si>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</si>
  <si>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</si>
  <si>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</si>
  <si>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</si>
  <si>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</si>
  <si>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</si>
  <si>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</si>
  <si>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</si>
  <si>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</si>
  <si>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</si>
  <si>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</si>
  <si>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</si>
  <si>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</si>
  <si>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</si>
  <si>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</si>
  <si>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</si>
  <si>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</si>
  <si>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</si>
  <si>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</si>
  <si>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</si>
  <si>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</si>
  <si>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</si>
  <si>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</si>
  <si>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</si>
  <si>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</si>
  <si>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</si>
  <si>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</si>
  <si>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</si>
  <si>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</si>
  <si>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</si>
  <si>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</si>
  <si>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</si>
  <si>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</si>
  <si>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</si>
  <si>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</si>
  <si>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</si>
  <si>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</si>
  <si>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</si>
  <si>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</si>
  <si>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</si>
  <si>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</si>
  <si>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</si>
  <si>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</si>
  <si>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</si>
  <si>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</si>
  <si>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</si>
  <si>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</si>
  <si>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</si>
  <si>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</si>
  <si>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</si>
  <si>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</si>
  <si>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</si>
  <si>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</si>
  <si>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</si>
  <si>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</si>
  <si>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</si>
  <si>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</si>
  <si>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</si>
  <si>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</si>
  <si>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</si>
  <si>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</si>
  <si>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</si>
  <si>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</si>
  <si>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</si>
  <si>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</si>
  <si>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</si>
  <si>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</si>
  <si>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</si>
  <si>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</si>
  <si>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</si>
  <si>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</si>
  <si>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</si>
  <si>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</si>
  <si>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</si>
  <si>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</si>
  <si>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</si>
  <si>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</si>
  <si>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</si>
  <si>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</si>
  <si>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</si>
  <si>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</si>
  <si>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</si>
  <si>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</si>
  <si>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</si>
  <si>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</si>
  <si>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</si>
  <si>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</si>
  <si>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</si>
  <si>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</si>
  <si>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</si>
  <si>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</si>
  <si>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</si>
  <si>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</si>
  <si>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</si>
  <si>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</si>
  <si>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</si>
  <si>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</si>
  <si>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</si>
  <si>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</si>
  <si>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</si>
  <si>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</si>
  <si>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</si>
  <si>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</si>
  <si>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</si>
  <si>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</si>
  <si>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</si>
  <si>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</si>
  <si>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</si>
  <si>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</si>
  <si>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</si>
  <si>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</si>
  <si>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</si>
  <si>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</si>
  <si>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</si>
  <si>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</si>
  <si>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</si>
  <si>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</si>
  <si>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</si>
  <si>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</si>
  <si>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</si>
  <si>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</si>
  <si>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</si>
  <si>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</si>
  <si>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</si>
  <si>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</si>
  <si>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</si>
  <si>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</si>
  <si>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</si>
  <si>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</si>
  <si>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</si>
  <si>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</si>
  <si>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</si>
  <si>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</si>
  <si>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</si>
  <si>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</si>
  <si>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</si>
  <si>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</si>
  <si>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</si>
  <si>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</si>
  <si>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</si>
  <si>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</si>
  <si>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</si>
  <si>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</si>
  <si>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</si>
  <si>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</si>
  <si>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</si>
  <si>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</si>
  <si>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</si>
  <si>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</si>
  <si>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</si>
  <si>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</si>
  <si>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</si>
  <si>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</si>
  <si>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</si>
  <si>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</si>
  <si>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</si>
  <si>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</si>
  <si>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</si>
  <si>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</si>
  <si>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</si>
  <si>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</si>
  <si>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</si>
  <si>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</si>
  <si>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</si>
  <si>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</si>
  <si>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</si>
  <si>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</si>
  <si>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</si>
  <si>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</si>
  <si>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</si>
  <si>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</si>
  <si>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</si>
  <si>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</si>
  <si>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</si>
  <si>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</si>
  <si>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</si>
  <si>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</si>
  <si>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</si>
  <si>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</si>
  <si>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</si>
  <si>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</si>
  <si>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</si>
  <si>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</si>
  <si>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</si>
  <si>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</si>
  <si>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</si>
  <si>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</si>
  <si>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</si>
  <si>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</si>
  <si>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</si>
  <si>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</si>
  <si>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</si>
  <si>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</si>
  <si>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</si>
  <si>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</si>
  <si>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</si>
  <si>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</si>
  <si>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</si>
  <si>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</si>
  <si>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</si>
  <si>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</si>
  <si>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</si>
  <si>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</si>
  <si>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</si>
  <si>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</si>
  <si>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</si>
  <si>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</si>
  <si>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</si>
  <si>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</si>
  <si>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</si>
  <si>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</si>
  <si>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</si>
  <si>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</si>
  <si>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</si>
  <si>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</si>
  <si>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</si>
  <si>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</si>
  <si>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</si>
  <si>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</si>
  <si>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</si>
  <si>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</si>
  <si>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</si>
  <si>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</si>
  <si>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</si>
  <si>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</si>
  <si>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</si>
  <si>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</si>
  <si>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</si>
  <si>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</si>
  <si>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</si>
  <si>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</si>
  <si>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</si>
  <si>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</si>
  <si>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</si>
  <si>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</si>
  <si>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</si>
  <si>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</si>
  <si>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</si>
  <si>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</si>
  <si>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</si>
  <si>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</si>
  <si>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</si>
  <si>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</si>
  <si>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</si>
  <si>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</si>
  <si>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</si>
  <si>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</si>
  <si>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</si>
  <si>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</si>
  <si>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</si>
  <si>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</si>
  <si>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</si>
  <si>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</si>
  <si>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</si>
  <si>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</si>
  <si>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</si>
  <si>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</si>
  <si>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</si>
  <si>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</si>
  <si>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</si>
  <si>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</si>
  <si>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</si>
  <si>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</si>
  <si>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</si>
  <si>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</si>
  <si>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</si>
  <si>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</si>
  <si>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</si>
  <si>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</si>
  <si>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</si>
  <si>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</si>
  <si>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</si>
  <si>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</si>
  <si>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</si>
  <si>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</si>
  <si>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</si>
  <si>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</si>
  <si>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</si>
  <si>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</si>
  <si>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</si>
  <si>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</si>
  <si>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</si>
  <si>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</si>
  <si>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</si>
  <si>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</si>
  <si>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</si>
  <si>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</si>
  <si>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</si>
  <si>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</si>
  <si>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</si>
  <si>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</si>
  <si>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</si>
  <si>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</si>
  <si>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</si>
  <si>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</si>
  <si>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</si>
  <si>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</si>
  <si>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</si>
  <si>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</si>
  <si>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</si>
  <si>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</si>
  <si>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</si>
  <si>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</si>
  <si>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</si>
  <si>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</si>
  <si>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</si>
  <si>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</si>
  <si>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</si>
  <si>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</si>
  <si>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</si>
  <si>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</si>
  <si>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</si>
  <si>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</si>
  <si>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</si>
  <si>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</si>
  <si>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</si>
  <si>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</si>
  <si>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</si>
  <si>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</si>
  <si>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</si>
  <si>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</si>
  <si>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</si>
  <si>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</si>
  <si>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</si>
  <si>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</si>
  <si>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</si>
  <si>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</si>
  <si>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</si>
  <si>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</si>
  <si>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</si>
  <si>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</si>
  <si>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</si>
  <si>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</si>
  <si>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</si>
  <si>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</si>
  <si>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</si>
  <si>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</si>
  <si>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</si>
  <si>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</si>
  <si>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</si>
  <si>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</si>
  <si>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</si>
  <si>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</si>
  <si>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</si>
  <si>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</si>
  <si>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</si>
  <si>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</si>
  <si>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</si>
  <si>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</si>
  <si>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</si>
  <si>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</si>
  <si>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</si>
  <si>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</si>
  <si>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</si>
  <si>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</si>
  <si>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</si>
  <si>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</si>
  <si>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</si>
  <si>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</si>
  <si>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</si>
  <si>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</si>
  <si>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</si>
  <si>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</si>
  <si>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</si>
  <si>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</si>
  <si>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</si>
  <si>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</si>
  <si>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</si>
  <si>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</si>
  <si>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</si>
  <si>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</si>
  <si>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</si>
  <si>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</si>
  <si>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</si>
  <si>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</si>
  <si>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</si>
  <si>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</si>
  <si>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</si>
  <si>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</si>
  <si>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</si>
  <si>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</si>
  <si>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</si>
  <si>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</si>
  <si>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</si>
  <si>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</si>
  <si>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</si>
  <si>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</si>
  <si>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</si>
  <si>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</si>
  <si>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</si>
  <si>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</si>
  <si>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</si>
  <si>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</si>
  <si>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</si>
  <si>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</si>
  <si>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</si>
  <si>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</si>
  <si>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</si>
  <si>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</si>
  <si>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</si>
  <si>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</si>
  <si>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</si>
  <si>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</si>
  <si>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</si>
  <si>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</si>
  <si>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</si>
  <si>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</si>
  <si>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</si>
  <si>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</si>
  <si>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</si>
  <si>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</si>
  <si>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</si>
  <si>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</si>
  <si>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</si>
  <si>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</si>
  <si>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</si>
  <si>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</si>
  <si>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</si>
  <si>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</si>
  <si>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</si>
  <si>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</si>
  <si>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</si>
  <si>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</si>
  <si>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</si>
  <si>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</si>
  <si>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</si>
  <si>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</si>
  <si>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</si>
  <si>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</si>
  <si>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</si>
  <si>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</si>
  <si>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</si>
  <si>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</si>
  <si>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</si>
  <si>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</si>
  <si>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</si>
  <si>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</si>
  <si>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</si>
  <si>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</si>
  <si>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</si>
  <si>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</si>
  <si>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</si>
  <si>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</si>
  <si>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</si>
  <si>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</si>
  <si>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</si>
  <si>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</si>
  <si>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</si>
  <si>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</si>
  <si>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</si>
  <si>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</si>
  <si>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</si>
  <si>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</si>
  <si>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</si>
  <si>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</si>
  <si>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</si>
  <si>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</si>
  <si>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</si>
  <si>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</si>
  <si>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</si>
  <si>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</si>
  <si>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</si>
  <si>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</si>
  <si>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</si>
  <si>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</si>
  <si>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</si>
  <si>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</si>
  <si>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</si>
  <si>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</si>
  <si>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</si>
  <si>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</si>
  <si>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</si>
  <si>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</si>
  <si>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</si>
  <si>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</si>
  <si>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</si>
  <si>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</si>
  <si>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</si>
  <si>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</si>
  <si>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</si>
  <si>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</si>
  <si>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</si>
  <si>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</si>
  <si>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</si>
  <si>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</si>
  <si>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</si>
  <si>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</si>
  <si>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</si>
  <si>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</si>
  <si>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</si>
  <si>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</si>
  <si>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</si>
  <si>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</si>
  <si>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</si>
  <si>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</si>
  <si>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</si>
  <si>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</si>
  <si>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</si>
  <si>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</si>
  <si>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</si>
  <si>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</si>
  <si>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</si>
  <si>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</si>
  <si>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</si>
  <si>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</si>
  <si>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</si>
  <si>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</si>
  <si>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</si>
  <si>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</si>
  <si>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</si>
  <si>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</si>
  <si>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</si>
  <si>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</si>
  <si>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</si>
  <si>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</si>
  <si>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</si>
  <si>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</si>
  <si>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</si>
  <si>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</si>
  <si>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</si>
  <si>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</si>
  <si>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</si>
  <si>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</si>
  <si>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</si>
  <si>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</si>
  <si>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</si>
  <si>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</si>
  <si>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</si>
  <si>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</si>
  <si>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</si>
  <si>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</si>
  <si>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</si>
  <si>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</si>
  <si>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</si>
  <si>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</si>
  <si>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</si>
  <si>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</si>
  <si>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</si>
  <si>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</si>
  <si>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</si>
  <si>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</si>
  <si>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</si>
  <si>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</si>
  <si>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</si>
  <si>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</si>
  <si>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</si>
  <si>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</si>
  <si>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</si>
  <si>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</si>
  <si>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</si>
  <si>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</si>
  <si>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</si>
  <si>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</si>
  <si>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</si>
  <si>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</si>
  <si>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</si>
  <si>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</si>
  <si>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</si>
  <si>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</si>
  <si>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</si>
  <si>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</si>
  <si>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</si>
  <si>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</si>
  <si>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</si>
  <si>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</si>
  <si>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</si>
  <si>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</si>
  <si>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</si>
  <si>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</si>
  <si>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</si>
  <si>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</si>
  <si>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</si>
  <si>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</si>
  <si>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</si>
  <si>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</si>
  <si>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</si>
  <si>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</si>
  <si>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</si>
  <si>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</si>
  <si>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</si>
  <si>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</si>
  <si>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</si>
  <si>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</si>
  <si>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</si>
  <si>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</si>
  <si>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</si>
  <si>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</si>
  <si>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</si>
  <si>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</si>
  <si>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</si>
  <si>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</si>
  <si>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</si>
  <si>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</si>
  <si>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</si>
  <si>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</si>
  <si>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</si>
  <si>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</si>
  <si>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</si>
  <si>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</si>
  <si>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</si>
  <si>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</si>
  <si>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</si>
  <si>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</si>
  <si>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</si>
  <si>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</si>
  <si>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</si>
  <si>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</si>
  <si>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</si>
  <si>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</si>
  <si>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</si>
  <si>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</si>
  <si>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</si>
  <si>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</si>
  <si>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</si>
  <si>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</si>
  <si>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</si>
  <si>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</si>
  <si>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</si>
  <si>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</si>
  <si>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</si>
  <si>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</si>
  <si>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</si>
  <si>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</si>
  <si>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</si>
  <si>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</si>
  <si>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</si>
  <si>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</si>
  <si>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</si>
  <si>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</si>
  <si>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</si>
  <si>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</si>
  <si>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</si>
  <si>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</si>
  <si>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</si>
  <si>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</si>
  <si>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</si>
  <si>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</si>
  <si>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</si>
  <si>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</si>
  <si>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</si>
  <si>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</si>
  <si>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</si>
  <si>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</si>
  <si>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</si>
  <si>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</si>
  <si>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</si>
  <si>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</si>
  <si>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</si>
  <si>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</si>
  <si>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</si>
  <si>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</si>
  <si>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</si>
  <si>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</si>
  <si>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</si>
  <si>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</si>
  <si>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</si>
  <si>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</si>
  <si>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</si>
  <si>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</si>
  <si>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</si>
  <si>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</si>
  <si>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</si>
  <si>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</si>
  <si>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</si>
  <si>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</si>
  <si>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</si>
  <si>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</si>
  <si>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</si>
  <si>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</si>
  <si>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</si>
  <si>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</si>
  <si>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</si>
  <si>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</si>
  <si>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</si>
  <si>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</si>
  <si>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</si>
  <si>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</si>
  <si>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</si>
  <si>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</si>
  <si>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</si>
  <si>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</si>
  <si>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</si>
  <si>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</si>
  <si>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</si>
  <si>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</si>
  <si>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</si>
  <si>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</si>
  <si>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</si>
  <si>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</si>
  <si>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</si>
  <si>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</si>
  <si>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</si>
  <si>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</si>
  <si>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</si>
  <si>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</si>
  <si>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</si>
  <si>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</si>
  <si>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</si>
  <si>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</si>
  <si>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</si>
  <si>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</si>
  <si>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</si>
  <si>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</si>
  <si>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</si>
  <si>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</si>
  <si>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</si>
  <si>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</si>
  <si>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</si>
  <si>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</si>
  <si>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</si>
  <si>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</si>
  <si>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</si>
  <si>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</si>
  <si>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</si>
  <si>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</si>
  <si>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</si>
  <si>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</si>
  <si>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</si>
  <si>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</si>
  <si>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</si>
  <si>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</si>
  <si>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</si>
  <si>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</si>
  <si>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</si>
  <si>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</si>
  <si>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</si>
  <si>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</si>
  <si>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</si>
  <si>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</si>
  <si>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</si>
  <si>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</si>
  <si>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</si>
  <si>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</si>
  <si>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</si>
  <si>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</si>
  <si>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</si>
  <si>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</si>
  <si>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</si>
  <si>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</si>
  <si>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</si>
  <si>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</si>
  <si>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</si>
  <si>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</si>
  <si>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</si>
  <si>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</si>
  <si>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</si>
  <si>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</si>
  <si>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</si>
  <si>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</si>
  <si>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</si>
  <si>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</si>
  <si>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</si>
  <si>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</si>
  <si>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</si>
  <si>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</si>
  <si>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</si>
  <si>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</si>
  <si>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</si>
  <si>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</si>
  <si>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</si>
  <si>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</si>
  <si>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</si>
  <si>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</si>
  <si>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</si>
  <si>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</si>
  <si>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</si>
  <si>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</si>
  <si>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</si>
  <si>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</si>
  <si>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</si>
  <si>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</si>
  <si>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</si>
  <si>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</si>
  <si>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</si>
  <si>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</si>
  <si>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</si>
  <si>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</si>
  <si>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</si>
  <si>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</si>
  <si>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</si>
  <si>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</si>
  <si>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</si>
  <si>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</si>
  <si>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</si>
  <si>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</si>
  <si>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</si>
  <si>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</si>
  <si>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</si>
  <si>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</si>
  <si>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</si>
  <si>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</si>
  <si>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</si>
  <si>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</si>
  <si>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</si>
  <si>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</si>
  <si>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</si>
  <si>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</si>
  <si>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</si>
  <si>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</si>
  <si>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</si>
  <si>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</si>
  <si>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</si>
  <si>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</si>
  <si>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</si>
  <si>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</si>
  <si>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</si>
  <si>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</si>
  <si>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</si>
  <si>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</si>
  <si>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</si>
  <si>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</si>
  <si>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</si>
  <si>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</si>
  <si>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</si>
  <si>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</si>
  <si>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</si>
  <si>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</si>
  <si>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</si>
  <si>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</si>
  <si>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</si>
  <si>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</si>
  <si>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</si>
  <si>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</si>
  <si>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</si>
  <si>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</si>
  <si>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</si>
  <si>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</si>
  <si>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</si>
  <si>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</si>
  <si>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</si>
  <si>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</si>
  <si>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</si>
  <si>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</si>
  <si>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</si>
  <si>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</si>
  <si>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</si>
  <si>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</si>
  <si>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</si>
  <si>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</si>
  <si>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</si>
  <si>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</si>
  <si>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</si>
  <si>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</si>
  <si>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</si>
  <si>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</si>
  <si>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</si>
  <si>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</si>
  <si>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</si>
  <si>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</si>
  <si>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</si>
  <si>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</si>
  <si>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</si>
  <si>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</si>
  <si>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</si>
  <si>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</si>
  <si>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</si>
  <si>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</si>
  <si>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</si>
  <si>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</si>
  <si>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</si>
  <si>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</si>
  <si>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</si>
  <si>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</si>
  <si>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</si>
  <si>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</si>
  <si>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</si>
  <si>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</si>
  <si>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</si>
  <si>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</si>
  <si>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</si>
  <si>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</si>
  <si>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</si>
  <si>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</si>
  <si>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</si>
  <si>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</si>
  <si>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</si>
  <si>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</si>
  <si>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</si>
  <si>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</si>
  <si>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</si>
  <si>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</si>
  <si>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</si>
  <si>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</si>
  <si>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</si>
  <si>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</si>
  <si>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</si>
  <si>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</si>
  <si>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</si>
  <si>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</si>
  <si>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</si>
  <si>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</si>
  <si>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</si>
  <si>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</si>
  <si>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</si>
  <si>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</si>
  <si>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</si>
  <si>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</si>
  <si>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</si>
  <si>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</si>
  <si>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</si>
  <si>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</si>
  <si>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</si>
  <si>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</si>
  <si>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</si>
  <si>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</si>
  <si>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</si>
  <si>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</si>
  <si>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</si>
  <si>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</si>
  <si>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</si>
  <si>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</si>
  <si>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</si>
  <si>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</si>
  <si>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</si>
  <si>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</si>
  <si>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</si>
  <si>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</si>
  <si>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</si>
  <si>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</si>
  <si>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</si>
  <si>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</si>
  <si>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</si>
  <si>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</si>
  <si>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</si>
  <si>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</si>
  <si>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</si>
  <si>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</si>
  <si>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</si>
  <si>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</si>
  <si>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</si>
  <si>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</si>
  <si>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</si>
  <si>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</si>
  <si>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</si>
  <si>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</si>
  <si>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</si>
  <si>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</si>
  <si>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</si>
  <si>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</si>
  <si>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</si>
  <si>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</si>
  <si>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</si>
  <si>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</si>
  <si>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</si>
  <si>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</si>
  <si>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</si>
  <si>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</si>
  <si>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</si>
  <si>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</si>
  <si>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</si>
  <si>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</si>
  <si>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</si>
  <si>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</si>
  <si>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</si>
  <si>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</si>
  <si>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</si>
  <si>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</si>
  <si>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</si>
  <si>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</si>
  <si>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</si>
  <si>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</si>
  <si>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</si>
  <si>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</si>
  <si>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</si>
  <si>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</si>
  <si>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</si>
  <si>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</si>
  <si>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</si>
  <si>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</si>
  <si>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</si>
  <si>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</si>
  <si>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</si>
  <si>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</si>
  <si>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</si>
  <si>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</si>
  <si>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</si>
  <si>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</si>
  <si>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</si>
  <si>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</si>
  <si>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</si>
  <si>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</si>
  <si>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</si>
  <si>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</si>
  <si>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</si>
  <si>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</si>
  <si>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</si>
  <si>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</si>
  <si>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</si>
  <si>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</si>
  <si>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</si>
  <si>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</si>
  <si>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</si>
  <si>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</si>
  <si>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</si>
  <si>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</si>
  <si>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</si>
  <si>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</si>
  <si>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</si>
  <si>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</si>
  <si>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</si>
  <si>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</si>
  <si>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</si>
  <si>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</si>
  <si>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</si>
  <si>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</si>
  <si>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</si>
  <si>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</si>
  <si>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</si>
  <si>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</si>
  <si>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</si>
  <si>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</si>
  <si>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</si>
  <si>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</si>
  <si>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</si>
  <si>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</si>
  <si>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</si>
  <si>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</si>
  <si>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</si>
  <si>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</si>
  <si>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</si>
  <si>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</si>
  <si>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</si>
  <si>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</si>
  <si>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</si>
  <si>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</si>
  <si>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</si>
  <si>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</si>
  <si>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</si>
  <si>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</si>
  <si>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</si>
  <si>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</si>
  <si>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</si>
  <si>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</si>
  <si>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</si>
  <si>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</si>
  <si>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</si>
  <si>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</si>
  <si>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</si>
  <si>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</si>
  <si>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</si>
  <si>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</si>
  <si>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</si>
  <si>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</si>
  <si>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</si>
  <si>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</si>
  <si>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</si>
  <si>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</si>
  <si>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</si>
  <si>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</si>
  <si>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</si>
  <si>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</si>
  <si>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</si>
  <si>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</si>
  <si>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</si>
  <si>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</si>
  <si>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</si>
  <si>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</si>
  <si>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</si>
  <si>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</si>
  <si>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</si>
  <si>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</si>
  <si>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</si>
  <si>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</si>
  <si>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</si>
  <si>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</si>
  <si>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</si>
  <si>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</si>
  <si>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</si>
  <si>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</si>
  <si>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</si>
  <si>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</si>
  <si>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</si>
  <si>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</si>
  <si>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</si>
  <si>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</si>
  <si>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</si>
  <si>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</si>
  <si>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</si>
  <si>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</si>
  <si>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</si>
  <si>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</si>
  <si>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</si>
  <si>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</si>
  <si>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</si>
  <si>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</si>
  <si>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</si>
  <si>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</si>
  <si>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</si>
  <si>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</si>
  <si>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</si>
  <si>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</si>
  <si>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</si>
  <si>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</si>
  <si>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</si>
  <si>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</si>
  <si>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</si>
  <si>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</si>
  <si>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</si>
  <si>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</si>
  <si>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</si>
  <si>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</si>
  <si>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</si>
  <si>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</si>
  <si>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</si>
  <si>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</si>
  <si>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</si>
  <si>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</si>
  <si>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</si>
  <si>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</si>
  <si>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</si>
  <si>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</si>
  <si>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</si>
  <si>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</si>
  <si>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</si>
  <si>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</si>
  <si>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</si>
  <si>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</si>
  <si>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</si>
  <si>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</si>
  <si>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</si>
  <si>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</si>
  <si>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</si>
  <si>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</si>
  <si>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</si>
  <si>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</si>
  <si>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</si>
  <si>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</si>
  <si>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</si>
  <si>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</si>
  <si>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</si>
  <si>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</si>
  <si>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</si>
  <si>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</si>
  <si>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</si>
  <si>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</si>
  <si>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</si>
  <si>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</si>
  <si>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</si>
  <si>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</si>
  <si>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</si>
  <si>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</si>
  <si>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</si>
  <si>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</si>
  <si>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</si>
  <si>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</si>
  <si>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</si>
  <si>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</si>
  <si>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</si>
  <si>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</si>
  <si>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</si>
  <si>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</si>
  <si>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</si>
  <si>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</si>
  <si>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</si>
  <si>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</si>
  <si>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</si>
  <si>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</si>
  <si>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</si>
  <si>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</si>
  <si>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</si>
  <si>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</si>
  <si>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</si>
  <si>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</si>
  <si>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</si>
  <si>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</si>
  <si>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</si>
  <si>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</si>
  <si>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</si>
  <si>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</si>
  <si>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</si>
  <si>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</si>
  <si>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</si>
  <si>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</si>
  <si>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</si>
  <si>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</si>
  <si>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</si>
  <si>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</si>
  <si>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</si>
  <si>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</si>
  <si>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</si>
  <si>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</si>
  <si>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</si>
  <si>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</si>
  <si>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</si>
  <si>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</si>
  <si>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</si>
  <si>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</si>
  <si>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</si>
  <si>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</si>
  <si>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</si>
  <si>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</si>
  <si>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</si>
  <si>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</si>
  <si>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</si>
  <si>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</si>
  <si>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</si>
  <si>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</si>
  <si>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</si>
  <si>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</si>
  <si>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</si>
  <si>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</si>
  <si>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</si>
  <si>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</si>
  <si>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</si>
  <si>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</si>
  <si>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</si>
  <si>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</si>
  <si>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</si>
  <si>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</si>
  <si>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</si>
  <si>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</si>
  <si>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</si>
  <si>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</si>
  <si>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</si>
  <si>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</si>
  <si>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</si>
  <si>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</si>
  <si>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</si>
  <si>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</si>
  <si>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</si>
  <si>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</si>
  <si>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</si>
  <si>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</si>
  <si>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</si>
  <si>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</si>
  <si>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</si>
  <si>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</si>
  <si>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</si>
  <si>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</si>
  <si>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</si>
  <si>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</si>
  <si>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</si>
  <si>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</si>
  <si>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</si>
  <si>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</si>
  <si>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</si>
  <si>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</si>
  <si>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</si>
  <si>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</si>
  <si>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</si>
  <si>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</si>
  <si>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</si>
  <si>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</si>
  <si>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</si>
  <si>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</si>
  <si>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</si>
  <si>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</si>
  <si>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</si>
  <si>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</si>
  <si>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</si>
  <si>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</si>
  <si>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</si>
  <si>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</si>
  <si>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</si>
  <si>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</si>
  <si>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</si>
  <si>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</si>
  <si>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</si>
  <si>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</si>
  <si>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</si>
  <si>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</si>
  <si>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</si>
  <si>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</si>
  <si>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</si>
  <si>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</si>
  <si>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</si>
  <si>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</si>
  <si>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</si>
  <si>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</si>
  <si>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</si>
  <si>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</si>
  <si>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</si>
  <si>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</si>
  <si>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</si>
  <si>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</si>
  <si>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</si>
  <si>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</si>
  <si>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</si>
  <si>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</si>
  <si>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</si>
  <si>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</si>
  <si>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</si>
  <si>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</si>
  <si>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</si>
  <si>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</si>
  <si>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</si>
  <si>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</si>
  <si>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</si>
  <si>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</si>
  <si>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</si>
  <si>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</si>
  <si>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</si>
  <si>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</si>
  <si>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</si>
  <si>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</si>
  <si>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</si>
  <si>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</si>
  <si>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</si>
  <si>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</si>
  <si>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</si>
  <si>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</si>
  <si>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</si>
  <si>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</si>
  <si>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</si>
  <si>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</si>
  <si>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</si>
  <si>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</si>
  <si>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</si>
  <si>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</si>
  <si>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</si>
  <si>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</si>
  <si>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</si>
  <si>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</si>
  <si>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</si>
  <si>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</si>
  <si>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</si>
  <si>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</si>
  <si>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</si>
  <si>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</si>
  <si>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</si>
  <si>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</si>
  <si>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</si>
  <si>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</si>
  <si>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</si>
  <si>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</si>
  <si>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</si>
  <si>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</si>
  <si>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</si>
  <si>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</si>
  <si>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</si>
  <si>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</si>
  <si>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</si>
  <si>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</si>
  <si>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</si>
  <si>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</si>
  <si>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</si>
  <si>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</si>
  <si>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</si>
  <si>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</si>
  <si>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</si>
  <si>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</si>
  <si>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</si>
  <si>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</si>
  <si>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</si>
  <si>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</si>
  <si>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</si>
  <si>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</si>
  <si>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</si>
  <si>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</si>
  <si>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</si>
  <si>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</si>
  <si>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</si>
  <si>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</si>
  <si>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</si>
  <si>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</si>
  <si>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</si>
  <si>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</si>
  <si>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</si>
  <si>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</si>
  <si>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</si>
  <si>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</si>
  <si>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</si>
  <si>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</si>
  <si>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</si>
  <si>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</si>
  <si>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</si>
  <si>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</si>
  <si>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</si>
  <si>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</si>
  <si>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</si>
  <si>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</si>
  <si>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</si>
  <si>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</si>
  <si>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</si>
  <si>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</si>
  <si>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</si>
  <si>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</si>
  <si>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</si>
  <si>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</si>
  <si>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</si>
  <si>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</si>
  <si>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</si>
  <si>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</si>
  <si>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</si>
  <si>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</si>
  <si>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</si>
  <si>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</si>
  <si>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</si>
  <si>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</si>
  <si>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</si>
  <si>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</si>
  <si>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</si>
  <si>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</si>
  <si>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</si>
  <si>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</si>
  <si>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</si>
  <si>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</si>
  <si>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</si>
  <si>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</si>
  <si>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</si>
  <si>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</si>
  <si>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</si>
  <si>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</si>
  <si>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</si>
  <si>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</si>
  <si>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</si>
  <si>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</si>
  <si>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</si>
  <si>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</si>
  <si>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</si>
  <si>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</si>
  <si>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</si>
  <si>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</si>
  <si>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</si>
  <si>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</si>
  <si>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</si>
  <si>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</si>
  <si>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</si>
  <si>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</si>
  <si>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</si>
  <si>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</si>
  <si>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</si>
  <si>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</si>
  <si>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</si>
  <si>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</si>
  <si>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</si>
  <si>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</si>
  <si>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</si>
  <si>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</si>
  <si>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</si>
  <si>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</si>
  <si>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</si>
  <si>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</si>
  <si>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</si>
  <si>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</si>
  <si>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</si>
  <si>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</si>
  <si>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</si>
  <si>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</si>
  <si>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</si>
  <si>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</si>
  <si>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</si>
  <si>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</si>
  <si>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</si>
  <si>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</si>
  <si>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</si>
  <si>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</si>
  <si>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</si>
  <si>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</si>
  <si>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</si>
  <si>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</si>
  <si>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</si>
  <si>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</si>
  <si>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</si>
  <si>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</si>
  <si>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</si>
  <si>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</si>
  <si>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</si>
  <si>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</si>
  <si>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</si>
  <si>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</si>
  <si>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</si>
  <si>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</si>
  <si>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</si>
  <si>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</si>
  <si>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</si>
  <si>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</si>
  <si>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</si>
  <si>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</si>
  <si>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</si>
  <si>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</si>
  <si>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</si>
  <si>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</si>
  <si>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</si>
  <si>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</si>
  <si>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</si>
  <si>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</si>
  <si>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</si>
  <si>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</si>
  <si>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</si>
  <si>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</si>
  <si>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</si>
  <si>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</si>
  <si>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</si>
  <si>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</si>
  <si>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</si>
  <si>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</si>
  <si>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</si>
  <si>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</si>
  <si>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</si>
  <si>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</si>
  <si>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</si>
  <si>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</si>
  <si>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</si>
  <si>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</si>
  <si>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</si>
  <si>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</si>
  <si>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</si>
  <si>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</si>
  <si>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</si>
  <si>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</si>
  <si>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</si>
  <si>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</si>
  <si>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</si>
  <si>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</si>
  <si>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</si>
  <si>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</si>
  <si>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</si>
  <si>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</si>
  <si>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</si>
  <si>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</si>
  <si>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</si>
  <si>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</si>
  <si>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</si>
  <si>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</si>
  <si>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</si>
  <si>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</si>
  <si>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</si>
  <si>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</si>
  <si>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</si>
  <si>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</si>
  <si>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</si>
  <si>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</si>
  <si>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</si>
  <si>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</si>
  <si>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</si>
  <si>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</si>
  <si>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</si>
  <si>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</si>
  <si>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</si>
  <si>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</si>
  <si>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</si>
  <si>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</si>
  <si>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</si>
  <si>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</si>
  <si>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</si>
  <si>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</si>
  <si>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</si>
  <si>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</si>
  <si>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</si>
  <si>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</si>
  <si>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</si>
  <si>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</si>
  <si>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</si>
  <si>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</si>
  <si>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</si>
  <si>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</si>
  <si>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</si>
  <si>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</si>
  <si>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</si>
  <si>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</si>
  <si>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</si>
  <si>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</si>
  <si>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</si>
  <si>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</si>
  <si>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</si>
  <si>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</si>
  <si>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</si>
  <si>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</si>
  <si>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</si>
  <si>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</si>
  <si>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</si>
  <si>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</si>
  <si>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</si>
  <si>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</si>
  <si>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</si>
  <si>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</si>
  <si>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</si>
  <si>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</si>
  <si>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</si>
  <si>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</si>
  <si>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</si>
  <si>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</si>
  <si>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</si>
  <si>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</si>
  <si>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</si>
  <si>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</si>
  <si>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</si>
  <si>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</si>
  <si>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</si>
  <si>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</si>
  <si>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</si>
  <si>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</si>
  <si>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</si>
  <si>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</si>
  <si>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</si>
  <si>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</si>
  <si>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</si>
  <si>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</si>
  <si>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</si>
  <si>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</si>
  <si>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</si>
  <si>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</si>
  <si>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</si>
  <si>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</si>
  <si>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</si>
  <si>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</si>
  <si>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</si>
  <si>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</si>
  <si>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</si>
  <si>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</si>
  <si>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</si>
  <si>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</si>
  <si>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</si>
  <si>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</si>
  <si>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</si>
  <si>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</si>
  <si>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</si>
  <si>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</si>
  <si>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</si>
  <si>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</si>
  <si>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</si>
  <si>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</si>
  <si>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</si>
  <si>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</si>
  <si>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</si>
  <si>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</si>
  <si>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</si>
  <si>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</si>
  <si>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</si>
  <si>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</si>
  <si>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</si>
  <si>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</si>
  <si>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</si>
  <si>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</si>
  <si>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</si>
  <si>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</si>
  <si>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</si>
  <si>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</si>
  <si>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</si>
  <si>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</si>
  <si>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</si>
  <si>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</si>
  <si>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</si>
  <si>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</si>
  <si>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</si>
  <si>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</si>
  <si>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</si>
  <si>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</si>
  <si>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</si>
  <si>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</si>
  <si>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</si>
  <si>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</si>
  <si>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</si>
  <si>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</si>
  <si>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</si>
  <si>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</si>
  <si>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</si>
  <si>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</si>
  <si>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</si>
  <si>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</si>
  <si>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</si>
  <si>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</si>
  <si>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</si>
  <si>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</si>
  <si>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</si>
  <si>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</si>
  <si>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</si>
  <si>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</si>
  <si>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</si>
  <si>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</si>
  <si>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</si>
  <si>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</si>
  <si>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</si>
  <si>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</si>
  <si>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</si>
  <si>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</si>
  <si>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</si>
  <si>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</si>
  <si>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</si>
  <si>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</si>
  <si>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</si>
  <si>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</si>
  <si>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</si>
  <si>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</si>
  <si>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</si>
  <si>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</si>
  <si>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</si>
  <si>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</si>
  <si>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</si>
  <si>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</si>
  <si>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</si>
  <si>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</si>
  <si>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</si>
  <si>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</si>
  <si>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</si>
  <si>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</si>
  <si>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</si>
  <si>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</si>
  <si>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</si>
  <si>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</si>
  <si>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</si>
  <si>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</si>
  <si>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</si>
  <si>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</si>
  <si>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</si>
  <si>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</si>
  <si>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</si>
  <si>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</si>
  <si>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</si>
  <si>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</si>
  <si>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</si>
  <si>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</si>
  <si>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</si>
  <si>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</si>
  <si>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</si>
  <si>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</si>
  <si>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</si>
  <si>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</si>
  <si>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</si>
  <si>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</si>
  <si>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</si>
  <si>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</si>
  <si>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</si>
  <si>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</si>
  <si>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</si>
  <si>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</si>
  <si>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</si>
  <si>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</si>
  <si>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</si>
  <si>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</si>
  <si>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</si>
  <si>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</si>
  <si>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</si>
  <si>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</si>
  <si>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</si>
  <si>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</si>
  <si>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</si>
  <si>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</si>
  <si>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</si>
  <si>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</si>
  <si>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</si>
  <si>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</si>
  <si>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</si>
  <si>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</si>
  <si>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</si>
  <si>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</si>
  <si>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</si>
  <si>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</si>
  <si>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</si>
  <si>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</si>
  <si>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</si>
  <si>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</si>
  <si>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</si>
  <si>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</si>
  <si>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</si>
  <si>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</si>
  <si>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</si>
  <si>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</si>
  <si>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</si>
  <si>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</si>
  <si>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</si>
  <si>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</si>
  <si>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</si>
  <si>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</si>
  <si>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</si>
  <si>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</si>
  <si>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</si>
  <si>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</si>
  <si>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</si>
  <si>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</si>
  <si>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</si>
  <si>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</si>
  <si>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</si>
  <si>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</si>
  <si>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</si>
  <si>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</si>
  <si>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</si>
  <si>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</si>
  <si>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</si>
  <si>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</si>
  <si>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</si>
  <si>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</si>
  <si>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</si>
  <si>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</si>
  <si>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</si>
  <si>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</si>
  <si>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</si>
  <si>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</si>
  <si>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</si>
  <si>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</si>
  <si>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</si>
  <si>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</si>
  <si>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</si>
  <si>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</si>
  <si>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</si>
  <si>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</si>
  <si>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</si>
  <si>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</si>
  <si>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</si>
  <si>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</si>
  <si>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</si>
  <si>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</si>
  <si>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</si>
  <si>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</si>
  <si>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</si>
  <si>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</si>
  <si>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</si>
  <si>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</si>
  <si>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</si>
  <si>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</si>
  <si>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</si>
  <si>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</si>
  <si>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</si>
  <si>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</si>
  <si>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</si>
  <si>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</si>
  <si>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</si>
  <si>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</si>
  <si>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</si>
  <si>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</si>
  <si>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</si>
  <si>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</si>
  <si>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</si>
  <si>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</si>
  <si>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</si>
  <si>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</si>
  <si>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</si>
  <si>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</si>
  <si>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</si>
  <si>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</si>
  <si>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</si>
  <si>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</si>
  <si>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</si>
  <si>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</si>
  <si>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</si>
  <si>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</si>
  <si>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</si>
  <si>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</si>
  <si>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</si>
  <si>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</si>
  <si>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</si>
  <si>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</si>
  <si>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</si>
  <si>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</si>
  <si>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</si>
  <si>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</si>
  <si>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</si>
  <si>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</si>
  <si>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</si>
  <si>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</si>
  <si>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</si>
  <si>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</si>
  <si>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</si>
  <si>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</si>
  <si>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</si>
  <si>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</si>
  <si>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</si>
  <si>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</si>
  <si>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</si>
  <si>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</si>
  <si>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</si>
  <si>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</si>
  <si>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</si>
  <si>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</si>
  <si>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</si>
  <si>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</si>
  <si>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</si>
  <si>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</si>
  <si>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</si>
  <si>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</si>
  <si>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</si>
  <si>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</si>
  <si>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</si>
  <si>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</si>
  <si>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</si>
  <si>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</si>
  <si>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</si>
  <si>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</si>
  <si>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</si>
  <si>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</si>
  <si>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</si>
  <si>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</si>
  <si>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</si>
  <si>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</si>
  <si>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</si>
  <si>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</si>
  <si>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</si>
  <si>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</si>
  <si>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</si>
  <si>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</si>
  <si>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</si>
  <si>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</si>
  <si>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</si>
  <si>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</si>
  <si>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</si>
  <si>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</si>
  <si>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</si>
  <si>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</si>
  <si>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</si>
  <si>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</si>
  <si>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</si>
  <si>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</si>
  <si>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</si>
  <si>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</si>
  <si>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</si>
  <si>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</si>
  <si>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</si>
  <si>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</si>
  <si>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</si>
  <si>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</si>
  <si>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</si>
  <si>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</si>
  <si>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</si>
  <si>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</si>
  <si>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</si>
  <si>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</si>
  <si>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</si>
  <si>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</si>
  <si>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</si>
  <si>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</si>
  <si>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</si>
  <si>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</si>
  <si>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</si>
  <si>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</si>
  <si>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</si>
  <si>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</si>
  <si>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</si>
  <si>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</si>
  <si>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</si>
  <si>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</si>
  <si>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</si>
  <si>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</si>
  <si>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</si>
  <si>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</si>
  <si>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</si>
  <si>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</si>
  <si>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</si>
  <si>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</si>
  <si>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</si>
  <si>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</si>
  <si>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</si>
  <si>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</si>
  <si>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</si>
  <si>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</si>
  <si>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</si>
  <si>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</si>
  <si>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</si>
  <si>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</si>
  <si>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</si>
  <si>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</si>
  <si>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</si>
  <si>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</si>
  <si>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</si>
  <si>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</si>
  <si>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</si>
  <si>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</si>
  <si>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</si>
  <si>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</si>
  <si>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</si>
  <si>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</si>
  <si>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</si>
  <si>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</si>
  <si>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</si>
  <si>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</si>
  <si>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</si>
  <si>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</si>
  <si>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</si>
  <si>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</si>
  <si>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</si>
  <si>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</si>
  <si>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</si>
  <si>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</si>
  <si>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</si>
  <si>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</si>
  <si>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</si>
  <si>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</si>
  <si>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</si>
  <si>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</si>
  <si>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</si>
  <si>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</si>
  <si>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</si>
  <si>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</si>
  <si>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</si>
  <si>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</si>
  <si>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</si>
  <si>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</si>
  <si>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</si>
  <si>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</si>
  <si>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</si>
  <si>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</si>
  <si>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</si>
  <si>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</si>
  <si>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</si>
  <si>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</si>
  <si>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</si>
  <si>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</si>
  <si>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</si>
  <si>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</si>
  <si>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</si>
  <si>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</si>
  <si>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</si>
  <si>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</si>
  <si>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</si>
  <si>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</si>
  <si>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</si>
  <si>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</si>
  <si>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</si>
  <si>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</si>
  <si>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</si>
  <si>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</si>
  <si>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</si>
  <si>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</si>
  <si>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</si>
  <si>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</si>
  <si>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</si>
  <si>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</si>
  <si>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</si>
  <si>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</si>
  <si>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</si>
  <si>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</si>
  <si>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</si>
  <si>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</si>
  <si>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</si>
  <si>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</si>
  <si>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</si>
  <si>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</si>
  <si>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</si>
  <si>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</si>
  <si>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</si>
  <si>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</si>
  <si>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</si>
  <si>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</si>
  <si>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</si>
  <si>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</si>
  <si>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</si>
  <si>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</si>
  <si>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</si>
  <si>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</si>
  <si>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</si>
  <si>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</si>
  <si>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</si>
  <si>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</si>
  <si>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</si>
  <si>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</si>
  <si>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</si>
  <si>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</si>
  <si>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</si>
  <si>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</si>
  <si>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</si>
  <si>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</si>
  <si>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</si>
  <si>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</si>
  <si>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</si>
  <si>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</si>
  <si>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</si>
  <si>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</si>
  <si>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</si>
  <si>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</si>
  <si>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</si>
  <si>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</si>
  <si>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</si>
  <si>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</si>
  <si>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</si>
  <si>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</si>
  <si>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</si>
  <si>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</si>
  <si>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</si>
  <si>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</si>
  <si>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</si>
  <si>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</si>
  <si>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</si>
  <si>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</si>
  <si>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</si>
  <si>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</si>
  <si>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</si>
  <si>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</si>
  <si>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</si>
  <si>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</si>
  <si>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</si>
  <si>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</si>
  <si>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</si>
  <si>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</si>
  <si>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</si>
  <si>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</si>
  <si>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</si>
  <si>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</si>
  <si>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</si>
  <si>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</si>
  <si>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</si>
  <si>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</si>
  <si>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</si>
  <si>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</si>
  <si>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</si>
  <si>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</si>
  <si>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</si>
  <si>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</si>
  <si>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</si>
  <si>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</si>
  <si>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</si>
  <si>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</si>
  <si>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</si>
  <si>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</si>
  <si>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</si>
  <si>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</si>
  <si>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</si>
  <si>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</si>
  <si>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</si>
  <si>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</si>
  <si>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LEZERT AU PORT DE LA BESSE</t>
  </si>
  <si>
    <t>LE LEZERT</t>
  </si>
  <si>
    <t>05125200</t>
  </si>
  <si>
    <t>18310006400033</t>
  </si>
  <si>
    <t>Agence de l'Eau Adour-Garonne</t>
  </si>
  <si>
    <t>34255833500077</t>
  </si>
  <si>
    <t>AQUASCOP BIOLOGIE site de Monptellier</t>
  </si>
  <si>
    <t>IBMR-21-M109</t>
  </si>
  <si>
    <t>ANTOINE ROBE, PAULINE FAIT</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</si>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</sst>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635934</v>
      </c>
      <c r="G10" s="114"/>
      <c r="H10" s="115"/>
    </row>
    <row r="11" spans="1:8" ht="15">
      <c r="A11" s="10" t="s">
        <v>2277</v>
      </c>
      <c r="B11" s="47">
        <v>44427</v>
      </c>
      <c r="D11" s="10" t="s">
        <v>2280</v>
      </c>
      <c r="E11" s="52">
        <v>6340977</v>
      </c>
      <c r="G11" s="114"/>
      <c r="H11" s="115"/>
    </row>
    <row r="12" spans="1:8" ht="15">
      <c r="A12" s="10" t="s">
        <v>2283</v>
      </c>
      <c r="B12" s="52" t="s">
        <v>5294</v>
      </c>
      <c r="D12" s="10" t="s">
        <v>2281</v>
      </c>
      <c r="E12" s="52">
        <v>635851</v>
      </c>
      <c r="G12" s="116"/>
      <c r="H12" s="117"/>
    </row>
    <row r="13" spans="1:5" ht="17.25" customHeight="1" thickBot="1">
      <c r="A13" s="2"/>
      <c r="B13" s="55"/>
      <c r="D13" s="10" t="s">
        <v>2282</v>
      </c>
      <c r="E13" s="52">
        <v>6340921</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635934</v>
      </c>
    </row>
    <row r="18" spans="1:3" ht="15">
      <c r="A18" s="124"/>
      <c r="B18" s="49" t="s">
        <v>2267</v>
      </c>
      <c r="C18" s="61">
        <f>E11</f>
        <v>6340977</v>
      </c>
    </row>
    <row r="19" spans="1:2" ht="15">
      <c r="A19" s="3" t="s">
        <v>2063</v>
      </c>
      <c r="B19" s="29">
        <v>222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6.9</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86</v>
      </c>
      <c r="D35" s="28" t="s">
        <v>2284</v>
      </c>
      <c r="E35" s="32">
        <v>14</v>
      </c>
    </row>
    <row r="36" spans="1:5" s="7" customFormat="1" ht="15" customHeight="1">
      <c r="A36" s="5" t="s">
        <v>2113</v>
      </c>
      <c r="B36" s="30">
        <v>90</v>
      </c>
      <c r="C36" s="6"/>
      <c r="D36" s="8" t="s">
        <v>2112</v>
      </c>
      <c r="E36" s="30">
        <v>10</v>
      </c>
    </row>
    <row r="37" spans="1:5" s="7" customFormat="1" ht="15" customHeight="1">
      <c r="A37" s="5" t="s">
        <v>2111</v>
      </c>
      <c r="B37" s="30">
        <v>6.6</v>
      </c>
      <c r="C37" s="6"/>
      <c r="D37" s="8" t="s">
        <v>2110</v>
      </c>
      <c r="E37" s="30">
        <v>9.2</v>
      </c>
    </row>
    <row r="38" spans="1:5" s="7" customFormat="1" ht="15" customHeight="1">
      <c r="A38" s="5" t="s">
        <v>2115</v>
      </c>
      <c r="B38" s="30">
        <v>1</v>
      </c>
      <c r="C38" s="6"/>
      <c r="D38" s="8" t="s">
        <v>2115</v>
      </c>
      <c r="E38" s="30">
        <v>0.6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v>2</v>
      </c>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v>2</v>
      </c>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3</v>
      </c>
      <c r="C67" s="6"/>
      <c r="D67" s="10" t="s">
        <v>2087</v>
      </c>
      <c r="E67" s="9">
        <v>2</v>
      </c>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v>2</v>
      </c>
    </row>
    <row r="74" spans="1:5" s="15" customFormat="1" ht="15">
      <c r="A74" s="3" t="s">
        <v>2082</v>
      </c>
      <c r="B74" s="9">
        <v>2</v>
      </c>
      <c r="C74" s="6"/>
      <c r="D74" s="10" t="s">
        <v>2082</v>
      </c>
      <c r="E74" s="9">
        <v>2</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1</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9"/>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0.1</v>
      </c>
      <c r="E99" s="89">
        <v>0.1</v>
      </c>
      <c r="F99" s="35" t="s">
        <v>2290</v>
      </c>
      <c r="G99" s="79"/>
      <c r="H99" s="80"/>
    </row>
    <row r="100" spans="1:8" ht="15">
      <c r="A100" s="33" t="s">
        <v>810</v>
      </c>
      <c r="B100" s="20" t="str">
        <f>IF(A100="NEWCOD",IF(ISBLANK(G100),"renseigner le champ 'Nouveau taxon'",G100),VLOOKUP(A100,'Ref Taxo'!A:B,2,FALSE))</f>
        <v>Gomphoneis</v>
      </c>
      <c r="C100" s="21">
        <f>IF(A100="NEWCOD",IF(ISBLANK(H100),"NoCod",H100),VLOOKUP(A100,'Ref Taxo'!A:D,4,FALSE))</f>
        <v>9382</v>
      </c>
      <c r="D100" s="34">
        <v>0.01</v>
      </c>
      <c r="E100" s="89"/>
      <c r="F100" s="35" t="s">
        <v>2290</v>
      </c>
      <c r="G100" s="79"/>
      <c r="H100" s="80"/>
    </row>
    <row r="101" spans="1:8" ht="15">
      <c r="A101" s="33" t="s">
        <v>832</v>
      </c>
      <c r="B101" s="20" t="str">
        <f>IF(A101="NEWCOD",IF(ISBLANK(G101),"renseigner le champ 'Nouveau taxon'",G101),VLOOKUP(A101,'Ref Taxo'!A:B,2,FALSE))</f>
        <v>Heribaudiella</v>
      </c>
      <c r="C101" s="21">
        <f>IF(A101="NEWCOD",IF(ISBLANK(H101),"NoCod",H101),VLOOKUP(A101,'Ref Taxo'!A:D,4,FALSE))</f>
        <v>6196</v>
      </c>
      <c r="D101" s="34">
        <v>0.01</v>
      </c>
      <c r="E101" s="89"/>
      <c r="F101" s="35" t="s">
        <v>5303</v>
      </c>
      <c r="G101" s="79"/>
      <c r="H101" s="80"/>
    </row>
    <row r="102" spans="1:8" ht="15">
      <c r="A102" s="33" t="s">
        <v>842</v>
      </c>
      <c r="B102" s="20" t="str">
        <f>IF(A102="NEWCOD",IF(ISBLANK(G102),"renseigner le champ 'Nouveau taxon'",G102),VLOOKUP(A102,'Ref Taxo'!A:B,2,FALSE))</f>
        <v>Hildenbrandia</v>
      </c>
      <c r="C102" s="21">
        <f>IF(A102="NEWCOD",IF(ISBLANK(H102),"NoCod",H102),VLOOKUP(A102,'Ref Taxo'!A:D,4,FALSE))</f>
        <v>1157</v>
      </c>
      <c r="D102" s="34">
        <v>0.3</v>
      </c>
      <c r="E102" s="89">
        <v>0.05</v>
      </c>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0.3</v>
      </c>
      <c r="E103" s="89">
        <v>0.4</v>
      </c>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0.2</v>
      </c>
      <c r="E104" s="89"/>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0.01</v>
      </c>
      <c r="E105" s="89"/>
      <c r="F105" s="35" t="s">
        <v>2290</v>
      </c>
      <c r="G105" s="79"/>
      <c r="H105" s="80"/>
    </row>
    <row r="106" spans="1:8" ht="15">
      <c r="A106" s="33" t="s">
        <v>1452</v>
      </c>
      <c r="B106" s="20" t="str">
        <f>IF(A106="NEWCOD",IF(ISBLANK(G106),"renseigner le champ 'Nouveau taxon'",G106),VLOOKUP(A106,'Ref Taxo'!A:B,2,FALSE))</f>
        <v>Porella pinnata</v>
      </c>
      <c r="C106" s="21">
        <f>IF(A106="NEWCOD",IF(ISBLANK(H106),"NoCod",H106),VLOOKUP(A106,'Ref Taxo'!A:D,4,FALSE))</f>
        <v>9788</v>
      </c>
      <c r="D106" s="34">
        <v>0.01</v>
      </c>
      <c r="E106" s="89"/>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0.01</v>
      </c>
      <c r="E107" s="89">
        <v>0.01</v>
      </c>
      <c r="F107" s="35" t="s">
        <v>5303</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0.01</v>
      </c>
      <c r="E108" s="89"/>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89"/>
      <c r="F109" s="35" t="s">
        <v>2290</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0.02</v>
      </c>
      <c r="E110" s="89">
        <v>0.01</v>
      </c>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0.01</v>
      </c>
      <c r="E111" s="89"/>
      <c r="F111" s="35" t="s">
        <v>2290</v>
      </c>
      <c r="G111" s="79"/>
      <c r="H111" s="80"/>
    </row>
    <row r="112" spans="1:8" ht="15">
      <c r="A112" s="33" t="s">
        <v>703</v>
      </c>
      <c r="B112" s="20" t="str">
        <f>IF(A112="NEWCOD",IF(ISBLANK(G112),"renseigner le champ 'Nouveau taxon'",G112),VLOOKUP(A112,'Ref Taxo'!A:B,2,FALSE))</f>
        <v>Oxyrrhynchium speciosum</v>
      </c>
      <c r="C112" s="21">
        <f>IF(A112="NEWCOD",IF(ISBLANK(H112),"NoCod",H112),VLOOKUP(A112,'Ref Taxo'!A:D,4,FALSE))</f>
        <v>30099</v>
      </c>
      <c r="D112" s="34">
        <v>0.01</v>
      </c>
      <c r="E112" s="89"/>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0.01</v>
      </c>
      <c r="E113" s="89"/>
      <c r="F113" s="35" t="s">
        <v>2290</v>
      </c>
      <c r="G113" s="79"/>
      <c r="H113" s="80"/>
    </row>
    <row r="114" spans="1:8" ht="15">
      <c r="A114" s="33" t="s">
        <v>1928</v>
      </c>
      <c r="B114" s="20" t="str">
        <f>IF(A114="NEWCOD",IF(ISBLANK(G114),"renseigner le champ 'Nouveau taxon'",G114),VLOOKUP(A114,'Ref Taxo'!A:B,2,FALSE))</f>
        <v>Thamnobryum alopecurum</v>
      </c>
      <c r="C114" s="21">
        <f>IF(A114="NEWCOD",IF(ISBLANK(H114),"NoCod",H114),VLOOKUP(A114,'Ref Taxo'!A:D,4,FALSE))</f>
        <v>1344</v>
      </c>
      <c r="D114" s="34">
        <v>0.01</v>
      </c>
      <c r="E114" s="89"/>
      <c r="F114" s="35" t="s">
        <v>2290</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0.01</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