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26100" sheetId="2" r:id="rId2"/>
    <sheet name="Mises à jour" sheetId="3" r:id="rId3"/>
  </sheets>
  <definedNames/>
  <calcPr calcId="181029"/>
</workbook>
</file>

<file path=xl/sharedStrings.xml><?xml version="1.0" encoding="utf-8"?>
<sst xmlns="http://schemas.openxmlformats.org/spreadsheetml/2006/main" count="6456" uniqueCount="5300">
  <si>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</si>
  <si>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</si>
  <si>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</si>
  <si>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</si>
  <si>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</si>
  <si>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</si>
  <si>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</si>
  <si>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</si>
  <si>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</si>
  <si>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</si>
  <si>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</si>
  <si>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</si>
  <si>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</si>
  <si>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</si>
  <si>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</si>
  <si>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</si>
  <si>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</si>
  <si>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</si>
  <si>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</si>
  <si>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</si>
  <si>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</si>
  <si>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</si>
  <si>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</si>
  <si>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</si>
  <si>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</si>
  <si>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</si>
  <si>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</si>
  <si>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</si>
  <si>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</si>
  <si>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</si>
  <si>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</si>
  <si>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</si>
  <si>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</si>
  <si>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</si>
  <si>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</si>
  <si>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</si>
  <si>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</si>
  <si>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</si>
  <si>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</si>
  <si>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</si>
  <si>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</si>
  <si>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</si>
  <si>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</si>
  <si>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</si>
  <si>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</si>
  <si>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</si>
  <si>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</si>
  <si>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</si>
  <si>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</si>
  <si>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</si>
  <si>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</si>
  <si>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</si>
  <si>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</si>
  <si>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</si>
  <si>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</si>
  <si>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</si>
  <si>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</si>
  <si>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</si>
  <si>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</si>
  <si>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</si>
  <si>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</si>
  <si>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</si>
  <si>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</si>
  <si>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</si>
  <si>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</si>
  <si>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</si>
  <si>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</si>
  <si>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</si>
  <si>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</si>
  <si>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</si>
  <si>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</si>
  <si>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</si>
  <si>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</si>
  <si>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</si>
  <si>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</si>
  <si>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</si>
  <si>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</si>
  <si>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</si>
  <si>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</si>
  <si>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</si>
  <si>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</si>
  <si>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</si>
  <si>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</si>
  <si>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</si>
  <si>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</si>
  <si>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</si>
  <si>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</si>
  <si>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</si>
  <si>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</si>
  <si>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</si>
  <si>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</si>
  <si>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</si>
  <si>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</si>
  <si>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</si>
  <si>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</si>
  <si>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</si>
  <si>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</si>
  <si>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</si>
  <si>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</si>
  <si>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</si>
  <si>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</si>
  <si>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</si>
  <si>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</si>
  <si>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</si>
  <si>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</si>
  <si>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</si>
  <si>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</si>
  <si>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</si>
  <si>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</si>
  <si>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</si>
  <si>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</si>
  <si>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</si>
  <si>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</si>
  <si>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</si>
  <si>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</si>
  <si>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</si>
  <si>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</si>
  <si>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</si>
  <si>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</si>
  <si>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</si>
  <si>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</si>
  <si>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</si>
  <si>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</si>
  <si>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</si>
  <si>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</si>
  <si>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</si>
  <si>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</si>
  <si>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</si>
  <si>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</si>
  <si>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</si>
  <si>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</si>
  <si>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</si>
  <si>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</si>
  <si>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</si>
  <si>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</si>
  <si>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</si>
  <si>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</si>
  <si>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</si>
  <si>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</si>
  <si>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</si>
  <si>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</si>
  <si>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</si>
  <si>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</si>
  <si>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</si>
  <si>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</si>
  <si>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</si>
  <si>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</si>
  <si>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</si>
  <si>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</si>
  <si>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</si>
  <si>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</si>
  <si>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</si>
  <si>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</si>
  <si>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</si>
  <si>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</si>
  <si>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</si>
  <si>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</si>
  <si>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</si>
  <si>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</si>
  <si>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</si>
  <si>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</si>
  <si>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</si>
  <si>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</si>
  <si>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</si>
  <si>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</si>
  <si>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</si>
  <si>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</si>
  <si>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</si>
  <si>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</si>
  <si>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</si>
  <si>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</si>
  <si>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</si>
  <si>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</si>
  <si>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</si>
  <si>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</si>
  <si>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</si>
  <si>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</si>
  <si>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</si>
  <si>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</si>
  <si>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</si>
  <si>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</si>
  <si>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</si>
  <si>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</si>
  <si>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</si>
  <si>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</si>
  <si>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</si>
  <si>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</si>
  <si>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</si>
  <si>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</si>
  <si>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</si>
  <si>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</si>
  <si>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</si>
  <si>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</si>
  <si>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</si>
  <si>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</si>
  <si>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</si>
  <si>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</si>
  <si>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</si>
  <si>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</si>
  <si>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</si>
  <si>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</si>
  <si>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</si>
  <si>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</si>
  <si>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</si>
  <si>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</si>
  <si>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</si>
  <si>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</si>
  <si>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</si>
  <si>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</si>
  <si>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</si>
  <si>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</si>
  <si>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</si>
  <si>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</si>
  <si>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</si>
  <si>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</si>
  <si>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</si>
  <si>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</si>
  <si>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</si>
  <si>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</si>
  <si>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</si>
  <si>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</si>
  <si>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</si>
  <si>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</si>
  <si>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</si>
  <si>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</si>
  <si>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</si>
  <si>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</si>
  <si>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</si>
  <si>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</si>
  <si>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</si>
  <si>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</si>
  <si>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</si>
  <si>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</si>
  <si>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</si>
  <si>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</si>
  <si>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</si>
  <si>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</si>
  <si>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</si>
  <si>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</si>
  <si>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</si>
  <si>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</si>
  <si>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</si>
  <si>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</si>
  <si>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</si>
  <si>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</si>
  <si>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</si>
  <si>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</si>
  <si>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</si>
  <si>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</si>
  <si>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</si>
  <si>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</si>
  <si>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</si>
  <si>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</si>
  <si>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</si>
  <si>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</si>
  <si>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</si>
  <si>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</si>
  <si>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</si>
  <si>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</si>
  <si>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</si>
  <si>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</si>
  <si>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</si>
  <si>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</si>
  <si>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</si>
  <si>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</si>
  <si>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</si>
  <si>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</si>
  <si>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</si>
  <si>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</si>
  <si>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</si>
  <si>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</si>
  <si>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</si>
  <si>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</si>
  <si>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</si>
  <si>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</si>
  <si>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</si>
  <si>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</si>
  <si>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</si>
  <si>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</si>
  <si>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</si>
  <si>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</si>
  <si>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</si>
  <si>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</si>
  <si>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</si>
  <si>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</si>
  <si>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</si>
  <si>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</si>
  <si>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</si>
  <si>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</si>
  <si>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</si>
  <si>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</si>
  <si>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</si>
  <si>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</si>
  <si>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</si>
  <si>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</si>
  <si>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</si>
  <si>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</si>
  <si>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</si>
  <si>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</si>
  <si>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</si>
  <si>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</si>
  <si>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</si>
  <si>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</si>
  <si>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</si>
  <si>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</si>
  <si>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</si>
  <si>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</si>
  <si>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</si>
  <si>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</si>
  <si>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</si>
  <si>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</si>
  <si>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</si>
  <si>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</si>
  <si>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</si>
  <si>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</si>
  <si>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</si>
  <si>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</si>
  <si>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</si>
  <si>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</si>
  <si>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</si>
  <si>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</si>
  <si>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</si>
  <si>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</si>
  <si>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</si>
  <si>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</si>
  <si>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</si>
  <si>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</si>
  <si>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</si>
  <si>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</si>
  <si>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</si>
  <si>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</si>
  <si>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</si>
  <si>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</si>
  <si>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</si>
  <si>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</si>
  <si>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</si>
  <si>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</si>
  <si>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</si>
  <si>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</si>
  <si>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</si>
  <si>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</si>
  <si>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</si>
  <si>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</si>
  <si>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</si>
  <si>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</si>
  <si>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</si>
  <si>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</si>
  <si>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</si>
  <si>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</si>
  <si>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</si>
  <si>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</si>
  <si>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</si>
  <si>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</si>
  <si>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</si>
  <si>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</si>
  <si>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</si>
  <si>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</si>
  <si>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</si>
  <si>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</si>
  <si>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</si>
  <si>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</si>
  <si>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</si>
  <si>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</si>
  <si>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</si>
  <si>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</si>
  <si>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</si>
  <si>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</si>
  <si>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</si>
  <si>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</si>
  <si>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</si>
  <si>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</si>
  <si>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</si>
  <si>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</si>
  <si>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</si>
  <si>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</si>
  <si>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</si>
  <si>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</si>
  <si>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</si>
  <si>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</si>
  <si>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</si>
  <si>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</si>
  <si>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</si>
  <si>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</si>
  <si>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</si>
  <si>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</si>
  <si>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</si>
  <si>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</si>
  <si>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</si>
  <si>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</si>
  <si>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</si>
  <si>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</si>
  <si>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</si>
  <si>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</si>
  <si>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</si>
  <si>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</si>
  <si>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</si>
  <si>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</si>
  <si>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</si>
  <si>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</si>
  <si>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</si>
  <si>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</si>
  <si>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</si>
  <si>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</si>
  <si>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</si>
  <si>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</si>
  <si>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</si>
  <si>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</si>
  <si>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</si>
  <si>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</si>
  <si>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</si>
  <si>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</si>
  <si>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</si>
  <si>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</si>
  <si>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</si>
  <si>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</si>
  <si>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</si>
  <si>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</si>
  <si>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</si>
  <si>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</si>
  <si>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</si>
  <si>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</si>
  <si>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</si>
  <si>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</si>
  <si>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</si>
  <si>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</si>
  <si>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</si>
  <si>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</si>
  <si>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</si>
  <si>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</si>
  <si>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</si>
  <si>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</si>
  <si>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</si>
  <si>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</si>
  <si>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</si>
  <si>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</si>
  <si>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</si>
  <si>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</si>
  <si>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</si>
  <si>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</si>
  <si>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</si>
  <si>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</si>
  <si>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</si>
  <si>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</si>
  <si>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</si>
  <si>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</si>
  <si>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</si>
  <si>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</si>
  <si>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</si>
  <si>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</si>
  <si>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</si>
  <si>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</si>
  <si>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</si>
  <si>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</si>
  <si>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</si>
  <si>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</si>
  <si>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</si>
  <si>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</si>
  <si>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</si>
  <si>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</si>
  <si>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</si>
  <si>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</si>
  <si>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</si>
  <si>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</si>
  <si>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</si>
  <si>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</si>
  <si>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</si>
  <si>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</si>
  <si>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</si>
  <si>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</si>
  <si>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</si>
  <si>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</si>
  <si>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</si>
  <si>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</si>
  <si>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</si>
  <si>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</si>
  <si>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</si>
  <si>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</si>
  <si>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</si>
  <si>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</si>
  <si>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</si>
  <si>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</si>
  <si>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</si>
  <si>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</si>
  <si>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</si>
  <si>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</si>
  <si>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</si>
  <si>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</si>
  <si>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</si>
  <si>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</si>
  <si>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</si>
  <si>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</si>
  <si>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</si>
  <si>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</si>
  <si>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</si>
  <si>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</si>
  <si>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</si>
  <si>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</si>
  <si>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</si>
  <si>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</si>
  <si>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</si>
  <si>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</si>
  <si>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</si>
  <si>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</si>
  <si>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</si>
  <si>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</si>
  <si>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</si>
  <si>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</si>
  <si>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</si>
  <si>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</si>
  <si>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</si>
  <si>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</si>
  <si>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</si>
  <si>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</si>
  <si>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</si>
  <si>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</si>
  <si>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</si>
  <si>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</si>
  <si>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</si>
  <si>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</si>
  <si>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</si>
  <si>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</si>
  <si>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</si>
  <si>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</si>
  <si>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</si>
  <si>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</si>
  <si>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</si>
  <si>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</si>
  <si>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</si>
  <si>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</si>
  <si>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</si>
  <si>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</si>
  <si>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</si>
  <si>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</si>
  <si>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</si>
  <si>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</si>
  <si>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</si>
  <si>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</si>
  <si>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</si>
  <si>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</si>
  <si>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</si>
  <si>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</si>
  <si>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</si>
  <si>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</si>
  <si>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</si>
  <si>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</si>
  <si>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</si>
  <si>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</si>
  <si>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</si>
  <si>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</si>
  <si>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</si>
  <si>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</si>
  <si>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</si>
  <si>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</si>
  <si>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</si>
  <si>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</si>
  <si>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</si>
  <si>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</si>
  <si>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</si>
  <si>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</si>
  <si>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</si>
  <si>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</si>
  <si>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</si>
  <si>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</si>
  <si>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</si>
  <si>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</si>
  <si>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</si>
  <si>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</si>
  <si>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</si>
  <si>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</si>
  <si>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</si>
  <si>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</si>
  <si>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</si>
  <si>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</si>
  <si>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</si>
  <si>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</si>
  <si>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</si>
  <si>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</si>
  <si>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</si>
  <si>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</si>
  <si>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</si>
  <si>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</si>
  <si>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</si>
  <si>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</si>
  <si>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</si>
  <si>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</si>
  <si>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</si>
  <si>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</si>
  <si>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</si>
  <si>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</si>
  <si>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</si>
  <si>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</si>
  <si>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</si>
  <si>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</si>
  <si>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</si>
  <si>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</si>
  <si>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</si>
  <si>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</si>
  <si>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</si>
  <si>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</si>
  <si>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</si>
  <si>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</si>
  <si>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</si>
  <si>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</si>
  <si>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</si>
  <si>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</si>
  <si>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</si>
  <si>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</si>
  <si>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</si>
  <si>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</si>
  <si>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</si>
  <si>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</si>
  <si>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</si>
  <si>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</si>
  <si>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</si>
  <si>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</si>
  <si>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</si>
  <si>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</si>
  <si>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</si>
  <si>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</si>
  <si>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</si>
  <si>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</si>
  <si>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</si>
  <si>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</si>
  <si>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</si>
  <si>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</si>
  <si>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</si>
  <si>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</si>
  <si>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</si>
  <si>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</si>
  <si>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</si>
  <si>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</si>
  <si>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</si>
  <si>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</si>
  <si>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</si>
  <si>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</si>
  <si>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</si>
  <si>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</si>
  <si>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</si>
  <si>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</si>
  <si>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</si>
  <si>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</si>
  <si>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</si>
  <si>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</si>
  <si>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</si>
  <si>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</si>
  <si>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</si>
  <si>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</si>
  <si>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</si>
  <si>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</si>
  <si>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</si>
  <si>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</si>
  <si>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</si>
  <si>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</si>
  <si>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</si>
  <si>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</si>
  <si>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</si>
  <si>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</si>
  <si>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</si>
  <si>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</si>
  <si>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</si>
  <si>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</si>
  <si>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</si>
  <si>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</si>
  <si>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</si>
  <si>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</si>
  <si>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</si>
  <si>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</si>
  <si>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</si>
  <si>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</si>
  <si>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</si>
  <si>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</si>
  <si>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</si>
  <si>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</si>
  <si>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</si>
  <si>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</si>
  <si>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</si>
  <si>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</si>
  <si>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</si>
  <si>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</si>
  <si>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</si>
  <si>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</si>
  <si>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</si>
  <si>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</si>
  <si>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</si>
  <si>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</si>
  <si>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</si>
  <si>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</si>
  <si>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</si>
  <si>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</si>
  <si>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</si>
  <si>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</si>
  <si>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</si>
  <si>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</si>
  <si>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</si>
  <si>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</si>
  <si>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</si>
  <si>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</si>
  <si>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</si>
  <si>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</si>
  <si>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</si>
  <si>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</si>
  <si>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</si>
  <si>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</si>
  <si>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</si>
  <si>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</si>
  <si>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</si>
  <si>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</si>
  <si>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</si>
  <si>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</si>
  <si>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</si>
  <si>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</si>
  <si>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</si>
  <si>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</si>
  <si>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</si>
  <si>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</si>
  <si>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</si>
  <si>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</si>
  <si>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</si>
  <si>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</si>
  <si>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</si>
  <si>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</si>
  <si>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</si>
  <si>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</si>
  <si>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</si>
  <si>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</si>
  <si>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</si>
  <si>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</si>
  <si>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</si>
  <si>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</si>
  <si>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</si>
  <si>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</si>
  <si>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</si>
  <si>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</si>
  <si>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</si>
  <si>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</si>
  <si>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</si>
  <si>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</si>
  <si>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</si>
  <si>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</si>
  <si>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</si>
  <si>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</si>
  <si>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</si>
  <si>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</si>
  <si>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</si>
  <si>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</si>
  <si>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</si>
  <si>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</si>
  <si>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</si>
  <si>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</si>
  <si>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</si>
  <si>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</si>
  <si>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</si>
  <si>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</si>
  <si>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</si>
  <si>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</si>
  <si>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</si>
  <si>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</si>
  <si>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</si>
  <si>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</si>
  <si>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</si>
  <si>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</si>
  <si>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</si>
  <si>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</si>
  <si>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</si>
  <si>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</si>
  <si>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</si>
  <si>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</si>
  <si>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</si>
  <si>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</si>
  <si>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</si>
  <si>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</si>
  <si>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</si>
  <si>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</si>
  <si>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</si>
  <si>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</si>
  <si>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</si>
  <si>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</si>
  <si>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</si>
  <si>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</si>
  <si>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</si>
  <si>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</si>
  <si>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</si>
  <si>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</si>
  <si>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</si>
  <si>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</si>
  <si>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</si>
  <si>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</si>
  <si>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</si>
  <si>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</si>
  <si>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</si>
  <si>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</si>
  <si>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</si>
  <si>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</si>
  <si>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</si>
  <si>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</si>
  <si>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</si>
  <si>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</si>
  <si>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</si>
  <si>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</si>
  <si>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</si>
  <si>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</si>
  <si>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</si>
  <si>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</si>
  <si>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</si>
  <si>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</si>
  <si>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</si>
  <si>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</si>
  <si>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</si>
  <si>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</si>
  <si>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</si>
  <si>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</si>
  <si>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</si>
  <si>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</si>
  <si>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</si>
  <si>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</si>
  <si>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</si>
  <si>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</si>
  <si>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</si>
  <si>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</si>
  <si>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</si>
  <si>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</si>
  <si>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</si>
  <si>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</si>
  <si>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</si>
  <si>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</si>
  <si>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</si>
  <si>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</si>
  <si>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</si>
  <si>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</si>
  <si>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</si>
  <si>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</si>
  <si>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</si>
  <si>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</si>
  <si>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</si>
  <si>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</si>
  <si>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</si>
  <si>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</si>
  <si>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</si>
  <si>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</si>
  <si>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</si>
  <si>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</si>
  <si>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</si>
  <si>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</si>
  <si>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</si>
  <si>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</si>
  <si>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</si>
  <si>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</si>
  <si>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</si>
  <si>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</si>
  <si>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</si>
  <si>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</si>
  <si>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</si>
  <si>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</si>
  <si>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</si>
  <si>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</si>
  <si>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</si>
  <si>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</si>
  <si>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</si>
  <si>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</si>
  <si>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</si>
  <si>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</si>
  <si>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</si>
  <si>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</si>
  <si>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</si>
  <si>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</si>
  <si>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</si>
  <si>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</si>
  <si>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</si>
  <si>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</si>
  <si>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</si>
  <si>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</si>
  <si>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</si>
  <si>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</si>
  <si>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</si>
  <si>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</si>
  <si>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</si>
  <si>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</si>
  <si>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</si>
  <si>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</si>
  <si>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</si>
  <si>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</si>
  <si>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</si>
  <si>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</si>
  <si>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</si>
  <si>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</si>
  <si>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</si>
  <si>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</si>
  <si>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</si>
  <si>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</si>
  <si>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</si>
  <si>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</si>
  <si>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</si>
  <si>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</si>
  <si>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</si>
  <si>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</si>
  <si>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</si>
  <si>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</si>
  <si>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</si>
  <si>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</si>
  <si>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</si>
  <si>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</si>
  <si>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</si>
  <si>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</si>
  <si>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</si>
  <si>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</si>
  <si>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</si>
  <si>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</si>
  <si>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</si>
  <si>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</si>
  <si>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</si>
  <si>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</si>
  <si>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</si>
  <si>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</si>
  <si>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</si>
  <si>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</si>
  <si>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</si>
  <si>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</si>
  <si>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</si>
  <si>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</si>
  <si>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</si>
  <si>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</si>
  <si>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</si>
  <si>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</si>
  <si>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</si>
  <si>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</si>
  <si>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</si>
  <si>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</si>
  <si>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</si>
  <si>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</si>
  <si>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</si>
  <si>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</si>
  <si>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</si>
  <si>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</si>
  <si>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</si>
  <si>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</si>
  <si>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</si>
  <si>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</si>
  <si>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</si>
  <si>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</si>
  <si>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</si>
  <si>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</si>
  <si>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</si>
  <si>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</si>
  <si>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</si>
  <si>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</si>
  <si>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</si>
  <si>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</si>
  <si>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</si>
  <si>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</si>
  <si>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</si>
  <si>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</si>
  <si>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</si>
  <si>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</si>
  <si>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</si>
  <si>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</si>
  <si>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</si>
  <si>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</si>
  <si>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</si>
  <si>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</si>
  <si>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</si>
  <si>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</si>
  <si>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</si>
  <si>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</si>
  <si>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</si>
  <si>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</si>
  <si>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</si>
  <si>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</si>
  <si>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</si>
  <si>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</si>
  <si>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</si>
  <si>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</si>
  <si>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</si>
  <si>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</si>
  <si>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</si>
  <si>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</si>
  <si>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</si>
  <si>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</si>
  <si>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</si>
  <si>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</si>
  <si>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</si>
  <si>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</si>
  <si>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</si>
  <si>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</si>
  <si>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</si>
  <si>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</si>
  <si>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</si>
  <si>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</si>
  <si>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</si>
  <si>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</si>
  <si>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</si>
  <si>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</si>
  <si>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</si>
  <si>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</si>
  <si>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</si>
  <si>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</si>
  <si>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</si>
  <si>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</si>
  <si>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</si>
  <si>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</si>
  <si>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</si>
  <si>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</si>
  <si>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</si>
  <si>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</si>
  <si>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</si>
  <si>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</si>
  <si>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</si>
  <si>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</si>
  <si>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</si>
  <si>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</si>
  <si>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</si>
  <si>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</si>
  <si>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</si>
  <si>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</si>
  <si>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</si>
  <si>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</si>
  <si>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</si>
  <si>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</si>
  <si>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</si>
  <si>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</si>
  <si>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</si>
  <si>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</si>
  <si>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</si>
  <si>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</si>
  <si>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</si>
  <si>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</si>
  <si>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</si>
  <si>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</si>
  <si>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</si>
  <si>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</si>
  <si>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</si>
  <si>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</si>
  <si>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</si>
  <si>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</si>
  <si>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</si>
  <si>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</si>
  <si>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</si>
  <si>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</si>
  <si>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</si>
  <si>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</si>
  <si>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</si>
  <si>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</si>
  <si>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</si>
  <si>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</si>
  <si>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</si>
  <si>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</si>
  <si>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</si>
  <si>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</si>
  <si>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</si>
  <si>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</si>
  <si>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</si>
  <si>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</si>
  <si>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</si>
  <si>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</si>
  <si>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</si>
  <si>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</si>
  <si>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</si>
  <si>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</si>
  <si>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</si>
  <si>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</si>
  <si>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</si>
  <si>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</si>
  <si>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</si>
  <si>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</si>
  <si>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</si>
  <si>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</si>
  <si>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</si>
  <si>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</si>
  <si>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</si>
  <si>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</si>
  <si>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</si>
  <si>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</si>
  <si>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</si>
  <si>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</si>
  <si>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</si>
  <si>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</si>
  <si>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</si>
  <si>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</si>
  <si>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</si>
  <si>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</si>
  <si>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</si>
  <si>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</si>
  <si>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</si>
  <si>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</si>
  <si>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</si>
  <si>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</si>
  <si>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</si>
  <si>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</si>
  <si>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</si>
  <si>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</si>
  <si>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</si>
  <si>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</si>
  <si>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</si>
  <si>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</si>
  <si>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</si>
  <si>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</si>
  <si>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</si>
  <si>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</si>
  <si>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</si>
  <si>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</si>
  <si>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</si>
  <si>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</si>
  <si>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</si>
  <si>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</si>
  <si>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</si>
  <si>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</si>
  <si>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</si>
  <si>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</si>
  <si>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</si>
  <si>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</si>
  <si>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</si>
  <si>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</si>
  <si>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</si>
  <si>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</si>
  <si>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</si>
  <si>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</si>
  <si>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</si>
  <si>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</si>
  <si>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</si>
  <si>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</si>
  <si>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</si>
  <si>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</si>
  <si>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</si>
  <si>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</si>
  <si>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</si>
  <si>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</si>
  <si>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</si>
  <si>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</si>
  <si>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</si>
  <si>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</si>
  <si>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</si>
  <si>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</si>
  <si>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</si>
  <si>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</si>
  <si>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</si>
  <si>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</si>
  <si>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</si>
  <si>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</si>
  <si>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</si>
  <si>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</si>
  <si>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</si>
  <si>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</si>
  <si>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</si>
  <si>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</si>
  <si>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</si>
  <si>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</si>
  <si>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</si>
  <si>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</si>
  <si>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</si>
  <si>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</si>
  <si>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</si>
  <si>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</si>
  <si>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</si>
  <si>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</si>
  <si>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</si>
  <si>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</si>
  <si>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</si>
  <si>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</si>
  <si>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</si>
  <si>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</si>
  <si>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</si>
  <si>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</si>
  <si>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</si>
  <si>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</si>
  <si>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</si>
  <si>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</si>
  <si>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</si>
  <si>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</si>
  <si>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</si>
  <si>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</si>
  <si>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</si>
  <si>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</si>
  <si>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</si>
  <si>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</si>
  <si>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</si>
  <si>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</si>
  <si>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</si>
  <si>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</si>
  <si>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</si>
  <si>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</si>
  <si>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</si>
  <si>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</si>
  <si>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</si>
  <si>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</si>
  <si>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</si>
  <si>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</si>
  <si>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</si>
  <si>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</si>
  <si>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</si>
  <si>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</si>
  <si>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</si>
  <si>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</si>
  <si>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</si>
  <si>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</si>
  <si>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</si>
  <si>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</si>
  <si>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</si>
  <si>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</si>
  <si>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</si>
  <si>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</si>
  <si>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</si>
  <si>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</si>
  <si>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</si>
  <si>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</si>
  <si>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</si>
  <si>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</si>
  <si>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</si>
  <si>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</si>
  <si>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</si>
  <si>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</si>
  <si>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</si>
  <si>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</si>
  <si>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</si>
  <si>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</si>
  <si>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</si>
  <si>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</si>
  <si>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</si>
  <si>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</si>
  <si>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</si>
  <si>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</si>
  <si>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</si>
  <si>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</si>
  <si>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</si>
  <si>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</si>
  <si>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</si>
  <si>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</si>
  <si>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</si>
  <si>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</si>
  <si>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</si>
  <si>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</si>
  <si>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</si>
  <si>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</si>
  <si>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</si>
  <si>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</si>
  <si>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</si>
  <si>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</si>
  <si>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</si>
  <si>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</si>
  <si>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</si>
  <si>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</si>
  <si>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</si>
  <si>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</si>
  <si>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</si>
  <si>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</si>
  <si>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</si>
  <si>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</si>
  <si>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</si>
  <si>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</si>
  <si>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</si>
  <si>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</si>
  <si>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</si>
  <si>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</si>
  <si>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</si>
  <si>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</si>
  <si>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</si>
  <si>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</si>
  <si>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</si>
  <si>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</si>
  <si>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</si>
  <si>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</si>
  <si>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</si>
  <si>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</si>
  <si>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</si>
  <si>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</si>
  <si>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</si>
  <si>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</si>
  <si>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</si>
  <si>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</si>
  <si>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</si>
  <si>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</si>
  <si>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</si>
  <si>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</si>
  <si>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</si>
  <si>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</si>
  <si>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</si>
  <si>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</si>
  <si>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</si>
  <si>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</si>
  <si>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</si>
  <si>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</si>
  <si>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</si>
  <si>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</si>
  <si>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</si>
  <si>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</si>
  <si>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</si>
  <si>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</si>
  <si>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</si>
  <si>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</si>
  <si>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</si>
  <si>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</si>
  <si>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</si>
  <si>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</si>
  <si>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</si>
  <si>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</si>
  <si>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</si>
  <si>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</si>
  <si>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</si>
  <si>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</si>
  <si>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</si>
  <si>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</si>
  <si>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</si>
  <si>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</si>
  <si>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</si>
  <si>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</si>
  <si>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</si>
  <si>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</si>
  <si>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</si>
  <si>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</si>
  <si>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</si>
  <si>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</si>
  <si>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</si>
  <si>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</si>
  <si>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</si>
  <si>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</si>
  <si>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</si>
  <si>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</si>
  <si>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</si>
  <si>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</si>
  <si>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</si>
  <si>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</si>
  <si>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</si>
  <si>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</si>
  <si>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</si>
  <si>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</si>
  <si>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</si>
  <si>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</si>
  <si>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</si>
  <si>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</si>
  <si>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</si>
  <si>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</si>
  <si>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</si>
  <si>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</si>
  <si>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</si>
  <si>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</si>
  <si>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</si>
  <si>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</si>
  <si>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</si>
  <si>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</si>
  <si>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</si>
  <si>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</si>
  <si>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</si>
  <si>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</si>
  <si>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</si>
  <si>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</si>
  <si>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</si>
  <si>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</si>
  <si>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</si>
  <si>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</si>
  <si>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</si>
  <si>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</si>
  <si>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</si>
  <si>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</si>
  <si>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</si>
  <si>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</si>
  <si>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</si>
  <si>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</si>
  <si>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</si>
  <si>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</si>
  <si>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</si>
  <si>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</si>
  <si>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</si>
  <si>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</si>
  <si>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</si>
  <si>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</si>
  <si>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</si>
  <si>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</si>
  <si>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</si>
  <si>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</si>
  <si>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</si>
  <si>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</si>
  <si>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</si>
  <si>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</si>
  <si>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</si>
  <si>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</si>
  <si>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</si>
  <si>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</si>
  <si>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</si>
  <si>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</si>
  <si>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</si>
  <si>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</si>
  <si>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</si>
  <si>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</si>
  <si>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</si>
  <si>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</si>
  <si>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</si>
  <si>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</si>
  <si>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</si>
  <si>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</si>
  <si>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</si>
  <si>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</si>
  <si>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</si>
  <si>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</si>
  <si>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</si>
  <si>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</si>
  <si>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</si>
  <si>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</si>
  <si>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</si>
  <si>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</si>
  <si>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</si>
  <si>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</si>
  <si>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</si>
  <si>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</si>
  <si>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</si>
  <si>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</si>
  <si>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</si>
  <si>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</si>
  <si>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</si>
  <si>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</si>
  <si>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</si>
  <si>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</si>
  <si>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</si>
  <si>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</si>
  <si>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</si>
  <si>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</si>
  <si>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</si>
  <si>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</si>
  <si>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</si>
  <si>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</si>
  <si>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</si>
  <si>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</si>
  <si>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</si>
  <si>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</si>
  <si>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</si>
  <si>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</si>
  <si>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</si>
  <si>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</si>
  <si>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</si>
  <si>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</si>
  <si>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</si>
  <si>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</si>
  <si>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</si>
  <si>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</si>
  <si>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</si>
  <si>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</si>
  <si>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</si>
  <si>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</si>
  <si>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</si>
  <si>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</si>
  <si>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</si>
  <si>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</si>
  <si>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</si>
  <si>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</si>
  <si>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</si>
  <si>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</si>
  <si>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</si>
  <si>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</si>
  <si>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</si>
  <si>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</si>
  <si>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</si>
  <si>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</si>
  <si>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</si>
  <si>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</si>
  <si>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</si>
  <si>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</si>
  <si>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</si>
  <si>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</si>
  <si>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</si>
  <si>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</si>
  <si>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</si>
  <si>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</si>
  <si>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</si>
  <si>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</si>
  <si>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</si>
  <si>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</si>
  <si>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</si>
  <si>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</si>
  <si>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</si>
  <si>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</si>
  <si>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</si>
  <si>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</si>
  <si>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</si>
  <si>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</si>
  <si>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</si>
  <si>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</si>
  <si>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</si>
  <si>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</si>
  <si>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</si>
  <si>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</si>
  <si>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</si>
  <si>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</si>
  <si>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</si>
  <si>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</si>
  <si>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</si>
  <si>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</si>
  <si>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</si>
  <si>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</si>
  <si>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</si>
  <si>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</si>
  <si>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</si>
  <si>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</si>
  <si>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</si>
  <si>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</si>
  <si>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</si>
  <si>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</si>
  <si>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</si>
  <si>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</si>
  <si>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</si>
  <si>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</si>
  <si>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</si>
  <si>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</si>
  <si>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</si>
  <si>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</si>
  <si>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</si>
  <si>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</si>
  <si>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</si>
  <si>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</si>
  <si>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</si>
  <si>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</si>
  <si>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</si>
  <si>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</si>
  <si>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</si>
  <si>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</si>
  <si>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</si>
  <si>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</si>
  <si>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</si>
  <si>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</si>
  <si>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</si>
  <si>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</si>
  <si>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</si>
  <si>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</si>
  <si>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</si>
  <si>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</si>
  <si>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</si>
  <si>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</si>
  <si>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</si>
  <si>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</si>
  <si>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</si>
  <si>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</si>
  <si>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</si>
  <si>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</si>
  <si>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</si>
  <si>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</si>
  <si>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</si>
  <si>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</si>
  <si>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</si>
  <si>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</si>
  <si>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</si>
  <si>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</si>
  <si>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</si>
  <si>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</si>
  <si>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</si>
  <si>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</si>
  <si>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</si>
  <si>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</si>
  <si>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</si>
  <si>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</si>
  <si>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</si>
  <si>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</si>
  <si>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</si>
  <si>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</si>
  <si>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</si>
  <si>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</si>
  <si>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</si>
  <si>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</si>
  <si>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</si>
  <si>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</si>
  <si>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</si>
  <si>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</si>
  <si>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</si>
  <si>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</si>
  <si>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</si>
  <si>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</si>
  <si>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</si>
  <si>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</si>
  <si>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</si>
  <si>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</si>
  <si>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</si>
  <si>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</si>
  <si>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</si>
  <si>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</si>
  <si>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</si>
  <si>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</si>
  <si>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</si>
  <si>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</si>
  <si>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</si>
  <si>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</si>
  <si>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</si>
  <si>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</si>
  <si>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</si>
  <si>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</si>
  <si>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</si>
  <si>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</si>
  <si>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</si>
  <si>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</si>
  <si>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</si>
  <si>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</si>
  <si>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</si>
  <si>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</si>
  <si>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</si>
  <si>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</si>
  <si>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</si>
  <si>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</si>
  <si>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</si>
  <si>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</si>
  <si>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</si>
  <si>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</si>
  <si>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</si>
  <si>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</si>
  <si>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</si>
  <si>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</si>
  <si>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</si>
  <si>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</si>
  <si>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</si>
  <si>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</si>
  <si>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</si>
  <si>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</si>
  <si>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</si>
  <si>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</si>
  <si>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</si>
  <si>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</si>
  <si>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</si>
  <si>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</si>
  <si>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</si>
  <si>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</si>
  <si>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</si>
  <si>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</si>
  <si>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</si>
  <si>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</si>
  <si>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</si>
  <si>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</si>
  <si>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</si>
  <si>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</si>
  <si>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</si>
  <si>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</si>
  <si>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</si>
  <si>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</si>
  <si>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</si>
  <si>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</si>
  <si>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</si>
  <si>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</si>
  <si>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</si>
  <si>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</si>
  <si>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</si>
  <si>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</si>
  <si>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</si>
  <si>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</si>
  <si>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</si>
  <si>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</si>
  <si>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</si>
  <si>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</si>
  <si>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</si>
  <si>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</si>
  <si>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</si>
  <si>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</si>
  <si>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</si>
  <si>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</si>
  <si>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</si>
  <si>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</si>
  <si>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</si>
  <si>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</si>
  <si>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</si>
  <si>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</si>
  <si>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</si>
  <si>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</si>
  <si>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</si>
  <si>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</si>
  <si>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</si>
  <si>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</si>
  <si>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</si>
  <si>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</si>
  <si>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</si>
  <si>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</si>
  <si>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</si>
  <si>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</si>
  <si>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</si>
  <si>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</si>
  <si>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</si>
  <si>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</si>
  <si>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</si>
  <si>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</si>
  <si>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</si>
  <si>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</si>
  <si>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</si>
  <si>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</si>
  <si>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</si>
  <si>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</si>
  <si>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</si>
  <si>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</si>
  <si>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</si>
  <si>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</si>
  <si>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</si>
  <si>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</si>
  <si>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</si>
  <si>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</si>
  <si>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</si>
  <si>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</si>
  <si>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</si>
  <si>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</si>
  <si>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</si>
  <si>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</si>
  <si>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</si>
  <si>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</si>
  <si>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</si>
  <si>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</si>
  <si>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</si>
  <si>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</si>
  <si>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</si>
  <si>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</si>
  <si>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</si>
  <si>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</si>
  <si>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</si>
  <si>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</si>
  <si>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</si>
  <si>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</si>
  <si>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</si>
  <si>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</si>
  <si>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</si>
  <si>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</si>
  <si>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</si>
  <si>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</si>
  <si>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</si>
  <si>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</si>
  <si>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</si>
  <si>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</si>
  <si>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</si>
  <si>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</si>
  <si>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</si>
  <si>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</si>
  <si>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</si>
  <si>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</si>
  <si>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</si>
  <si>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</si>
  <si>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</si>
  <si>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</si>
  <si>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</si>
  <si>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</si>
  <si>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</si>
  <si>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</si>
  <si>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</si>
  <si>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</si>
  <si>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</si>
  <si>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</si>
  <si>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</si>
  <si>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</si>
  <si>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</si>
  <si>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</si>
  <si>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</si>
  <si>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</si>
  <si>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</si>
  <si>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</si>
  <si>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</si>
  <si>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</si>
  <si>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</si>
  <si>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</si>
  <si>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</si>
  <si>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</si>
  <si>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</si>
  <si>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</si>
  <si>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</si>
  <si>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</si>
  <si>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</si>
  <si>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</si>
  <si>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</si>
  <si>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</si>
  <si>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</si>
  <si>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</si>
  <si>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</si>
  <si>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</si>
  <si>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</si>
  <si>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</si>
  <si>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</si>
  <si>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</si>
  <si>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</si>
  <si>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</si>
  <si>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</si>
  <si>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</si>
  <si>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</si>
  <si>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</si>
  <si>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</si>
  <si>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</si>
  <si>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</si>
  <si>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</si>
  <si>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</si>
  <si>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</si>
  <si>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</si>
  <si>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</si>
  <si>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</si>
  <si>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</si>
  <si>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</si>
  <si>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</si>
  <si>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</si>
  <si>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</si>
  <si>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</si>
  <si>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</si>
  <si>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</si>
  <si>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</si>
  <si>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</si>
  <si>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</si>
  <si>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</si>
  <si>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</si>
  <si>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</si>
  <si>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</si>
  <si>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</si>
  <si>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</si>
  <si>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</si>
  <si>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</si>
  <si>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</si>
  <si>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</si>
  <si>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</si>
  <si>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</si>
  <si>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</si>
  <si>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</si>
  <si>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</si>
  <si>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</si>
  <si>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</si>
  <si>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</si>
  <si>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</si>
  <si>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</si>
  <si>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</si>
  <si>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</si>
  <si>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</si>
  <si>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</si>
  <si>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</si>
  <si>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</si>
  <si>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</si>
  <si>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</si>
  <si>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</si>
  <si>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</si>
  <si>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</si>
  <si>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</si>
  <si>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</si>
  <si>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</si>
  <si>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</si>
  <si>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</si>
  <si>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</si>
  <si>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</si>
  <si>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</si>
  <si>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</si>
  <si>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</si>
  <si>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</si>
  <si>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</si>
  <si>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</si>
  <si>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</si>
  <si>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</si>
  <si>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</si>
  <si>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</si>
  <si>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</si>
  <si>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</si>
  <si>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</si>
  <si>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</si>
  <si>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</si>
  <si>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</si>
  <si>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</si>
  <si>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</si>
  <si>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</si>
  <si>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</si>
  <si>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</si>
  <si>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</si>
  <si>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</si>
  <si>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</si>
  <si>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</si>
  <si>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</si>
  <si>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</si>
  <si>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</si>
  <si>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</si>
  <si>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</si>
  <si>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</si>
  <si>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</si>
  <si>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</si>
  <si>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</si>
  <si>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</si>
  <si>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</si>
  <si>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</si>
  <si>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</si>
  <si>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</si>
  <si>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</si>
  <si>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</si>
  <si>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</si>
  <si>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</si>
  <si>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</si>
  <si>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</si>
  <si>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</si>
  <si>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</si>
  <si>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</si>
  <si>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</si>
  <si>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</si>
  <si>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</si>
  <si>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</si>
  <si>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</si>
  <si>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</si>
  <si>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</si>
  <si>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</si>
  <si>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</si>
  <si>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</si>
  <si>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</si>
  <si>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</si>
  <si>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</si>
  <si>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</si>
  <si>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</si>
  <si>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</si>
  <si>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</si>
  <si>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</si>
  <si>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</si>
  <si>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</si>
  <si>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</si>
  <si>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</si>
  <si>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</si>
  <si>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</si>
  <si>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</si>
  <si>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</si>
  <si>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</si>
  <si>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</si>
  <si>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</si>
  <si>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</si>
  <si>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</si>
  <si>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</si>
  <si>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</si>
  <si>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</si>
  <si>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</si>
  <si>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</si>
  <si>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</si>
  <si>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</si>
  <si>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</si>
  <si>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</si>
  <si>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</si>
  <si>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</si>
  <si>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</si>
  <si>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</si>
  <si>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</si>
  <si>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</si>
  <si>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</si>
  <si>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</si>
  <si>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</si>
  <si>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</si>
  <si>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</si>
  <si>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</si>
  <si>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</si>
  <si>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</si>
  <si>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</si>
  <si>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</si>
  <si>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</si>
  <si>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</si>
  <si>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</si>
  <si>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</si>
  <si>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</si>
  <si>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</si>
  <si>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</si>
  <si>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</si>
  <si>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</si>
  <si>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</si>
  <si>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</si>
  <si>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</si>
  <si>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</si>
  <si>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</si>
  <si>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</si>
  <si>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</si>
  <si>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</si>
  <si>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</si>
  <si>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</si>
  <si>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</si>
  <si>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</si>
  <si>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</si>
  <si>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</si>
  <si>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</si>
  <si>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</si>
  <si>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</si>
  <si>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</si>
  <si>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</si>
  <si>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</si>
  <si>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</si>
  <si>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</si>
  <si>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</si>
  <si>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</si>
  <si>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</si>
  <si>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</si>
  <si>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</si>
  <si>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</si>
  <si>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</si>
  <si>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</si>
  <si>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</si>
  <si>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</si>
  <si>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</si>
  <si>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</si>
  <si>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</si>
  <si>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</si>
  <si>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</si>
  <si>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</si>
  <si>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</si>
  <si>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</si>
  <si>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</si>
  <si>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</si>
  <si>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</si>
  <si>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</si>
  <si>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</si>
  <si>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</si>
  <si>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</si>
  <si>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</si>
  <si>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</si>
  <si>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</si>
  <si>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</si>
  <si>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</si>
  <si>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</si>
  <si>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</si>
  <si>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</si>
  <si>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</si>
  <si>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</si>
  <si>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</si>
  <si>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</si>
  <si>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</si>
  <si>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</si>
  <si>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</si>
  <si>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</si>
  <si>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</si>
  <si>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</si>
  <si>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</si>
  <si>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</si>
  <si>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</si>
  <si>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</si>
  <si>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</si>
  <si>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</si>
  <si>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</si>
  <si>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</si>
  <si>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</si>
  <si>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</si>
  <si>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</si>
  <si>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</si>
  <si>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</si>
  <si>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</si>
  <si>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</si>
  <si>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</si>
  <si>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</si>
  <si>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</si>
  <si>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</si>
  <si>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</si>
  <si>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</si>
  <si>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</si>
  <si>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</si>
  <si>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</si>
  <si>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</si>
  <si>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</si>
  <si>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</si>
  <si>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</si>
  <si>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</si>
  <si>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</si>
  <si>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</si>
  <si>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</si>
  <si>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</si>
  <si>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</si>
  <si>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</si>
  <si>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</si>
  <si>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</si>
  <si>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</si>
  <si>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</si>
  <si>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</si>
  <si>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</si>
  <si>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</si>
  <si>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</si>
  <si>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</si>
  <si>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</si>
  <si>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</si>
  <si>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</si>
  <si>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</si>
  <si>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</si>
  <si>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</si>
  <si>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</si>
  <si>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</si>
  <si>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</si>
  <si>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</si>
  <si>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</si>
  <si>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</si>
  <si>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</si>
  <si>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</si>
  <si>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</si>
  <si>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</si>
  <si>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</si>
  <si>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</si>
  <si>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</si>
  <si>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</si>
  <si>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</si>
  <si>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</si>
  <si>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</si>
  <si>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</si>
  <si>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</si>
  <si>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</si>
  <si>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</si>
  <si>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</si>
  <si>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</si>
  <si>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</si>
  <si>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</si>
  <si>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</si>
  <si>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</si>
  <si>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</si>
  <si>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</si>
  <si>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</si>
  <si>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</si>
  <si>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</si>
  <si>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</si>
  <si>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</si>
  <si>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</si>
  <si>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</si>
  <si>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</si>
  <si>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</si>
  <si>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</si>
  <si>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</si>
  <si>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</si>
  <si>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</si>
  <si>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</si>
  <si>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</si>
  <si>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</si>
  <si>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</si>
  <si>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</si>
  <si>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</si>
  <si>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</si>
  <si>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</si>
  <si>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</si>
  <si>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</si>
  <si>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</si>
  <si>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</si>
  <si>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</si>
  <si>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</si>
  <si>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</si>
  <si>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</si>
  <si>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</si>
  <si>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</si>
  <si>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</si>
  <si>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</si>
  <si>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</si>
  <si>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</si>
  <si>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</si>
  <si>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</si>
  <si>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</si>
  <si>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</si>
  <si>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</si>
  <si>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</si>
  <si>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</si>
  <si>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</si>
  <si>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</si>
  <si>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</si>
  <si>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</si>
  <si>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</si>
  <si>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</si>
  <si>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</si>
  <si>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</si>
  <si>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</si>
  <si>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</si>
  <si>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</si>
  <si>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</si>
  <si>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</si>
  <si>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</si>
  <si>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</si>
  <si>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</si>
  <si>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</si>
  <si>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</si>
  <si>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</si>
  <si>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</si>
  <si>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</si>
  <si>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</si>
  <si>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</si>
  <si>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</si>
  <si>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</si>
  <si>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</si>
  <si>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</si>
  <si>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</si>
  <si>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</si>
  <si>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</si>
  <si>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</si>
  <si>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</si>
  <si>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</si>
  <si>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</si>
  <si>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</si>
  <si>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</si>
  <si>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</si>
  <si>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</si>
  <si>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</si>
  <si>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</si>
  <si>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</si>
  <si>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</si>
  <si>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</si>
  <si>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</si>
  <si>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</si>
  <si>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</si>
  <si>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</si>
  <si>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</si>
  <si>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</si>
  <si>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</si>
  <si>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</si>
  <si>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</si>
  <si>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</si>
  <si>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</si>
  <si>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</si>
  <si>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</si>
  <si>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</si>
  <si>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</si>
  <si>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</si>
  <si>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</si>
  <si>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</si>
  <si>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</si>
  <si>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</si>
  <si>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</si>
  <si>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</si>
  <si>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</si>
  <si>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</si>
  <si>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</si>
  <si>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</si>
  <si>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</si>
  <si>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</si>
  <si>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</si>
  <si>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</si>
  <si>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</si>
  <si>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</si>
  <si>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</si>
  <si>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</si>
  <si>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</si>
  <si>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</si>
  <si>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</si>
  <si>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</si>
  <si>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</si>
  <si>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</si>
  <si>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</si>
  <si>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</si>
  <si>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</si>
  <si>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</si>
  <si>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</si>
  <si>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</si>
  <si>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</si>
  <si>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</si>
  <si>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</si>
  <si>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</si>
  <si>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</si>
  <si>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</si>
  <si>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</si>
  <si>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</si>
  <si>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</si>
  <si>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</si>
  <si>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</si>
  <si>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</si>
  <si>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</si>
  <si>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</si>
  <si>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</si>
  <si>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</si>
  <si>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</si>
  <si>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</si>
  <si>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</si>
  <si>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</si>
  <si>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</si>
  <si>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</si>
  <si>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</si>
  <si>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</si>
  <si>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</si>
  <si>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</si>
  <si>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</si>
  <si>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</si>
  <si>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</si>
  <si>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</si>
  <si>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</si>
  <si>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</si>
  <si>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</si>
  <si>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</si>
  <si>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</si>
  <si>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</si>
  <si>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</si>
  <si>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</si>
  <si>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</si>
  <si>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</si>
  <si>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</si>
  <si>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</si>
  <si>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</si>
  <si>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</si>
  <si>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</si>
  <si>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</si>
  <si>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</si>
  <si>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</si>
  <si>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</si>
  <si>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</si>
  <si>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</si>
  <si>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</si>
  <si>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</si>
  <si>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</si>
  <si>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</si>
  <si>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</si>
  <si>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</si>
  <si>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</si>
  <si>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</si>
  <si>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</si>
  <si>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</si>
  <si>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</si>
  <si>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</si>
  <si>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</si>
  <si>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</si>
  <si>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</si>
  <si>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</si>
  <si>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</si>
  <si>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</si>
  <si>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</si>
  <si>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</si>
  <si>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</si>
  <si>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</si>
  <si>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</si>
  <si>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</si>
  <si>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</si>
  <si>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</si>
  <si>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</si>
  <si>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</si>
  <si>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</si>
  <si>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</si>
  <si>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</si>
  <si>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</si>
  <si>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</si>
  <si>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</si>
  <si>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</si>
  <si>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</si>
  <si>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</si>
  <si>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</si>
  <si>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</si>
  <si>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</si>
  <si>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</si>
  <si>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</si>
  <si>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</si>
  <si>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</si>
  <si>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</si>
  <si>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</si>
  <si>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</si>
  <si>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</si>
  <si>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</si>
  <si>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</si>
  <si>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</si>
  <si>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</si>
  <si>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</si>
  <si>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</si>
  <si>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</si>
  <si>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</si>
  <si>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</si>
  <si>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</si>
  <si>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</si>
  <si>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</si>
  <si>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</si>
  <si>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</si>
  <si>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</si>
  <si>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</si>
  <si>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</si>
  <si>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</si>
  <si>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</si>
  <si>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</si>
  <si>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</si>
  <si>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</si>
  <si>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</si>
  <si>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</si>
  <si>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</si>
  <si>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</si>
  <si>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</si>
  <si>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</si>
  <si>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</si>
  <si>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</si>
  <si>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</si>
  <si>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</si>
  <si>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</si>
  <si>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</si>
  <si>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</si>
  <si>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</si>
  <si>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</si>
  <si>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</si>
  <si>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</si>
  <si>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</si>
  <si>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</si>
  <si>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</si>
  <si>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</si>
  <si>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</si>
  <si>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</si>
  <si>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</si>
  <si>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</si>
  <si>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</si>
  <si>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</si>
  <si>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</si>
  <si>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</si>
  <si>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</si>
  <si>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</si>
  <si>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</si>
  <si>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</si>
  <si>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</si>
  <si>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</si>
  <si>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</si>
  <si>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</si>
  <si>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</si>
  <si>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</si>
  <si>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</si>
  <si>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</si>
  <si>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</si>
  <si>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</si>
  <si>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</si>
  <si>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</si>
  <si>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</si>
  <si>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</si>
  <si>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</si>
  <si>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</si>
  <si>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</si>
  <si>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</si>
  <si>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</si>
  <si>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</si>
  <si>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</si>
  <si>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</si>
  <si>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</si>
  <si>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</si>
  <si>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</si>
  <si>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</si>
  <si>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</si>
  <si>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</si>
  <si>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</si>
  <si>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</si>
  <si>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</si>
  <si>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</si>
  <si>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</si>
  <si>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</si>
  <si>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</si>
  <si>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</si>
  <si>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</si>
  <si>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</si>
  <si>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</si>
  <si>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</si>
  <si>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</si>
  <si>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</si>
  <si>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</si>
  <si>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</si>
  <si>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</si>
  <si>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</si>
  <si>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</si>
  <si>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</si>
  <si>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</si>
  <si>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</si>
  <si>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</si>
  <si>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</si>
  <si>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</si>
  <si>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</si>
  <si>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</si>
  <si>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</si>
  <si>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</si>
  <si>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</si>
  <si>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</si>
  <si>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</si>
  <si>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</si>
  <si>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</si>
  <si>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</si>
  <si>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</si>
  <si>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</si>
  <si>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</si>
  <si>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</si>
  <si>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</si>
  <si>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</si>
  <si>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</si>
  <si>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</si>
  <si>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</si>
  <si>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</si>
  <si>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</si>
  <si>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</si>
  <si>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</si>
  <si>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</si>
  <si>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</si>
  <si>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</si>
  <si>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</si>
  <si>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</si>
  <si>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</si>
  <si>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</si>
  <si>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</si>
  <si>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</si>
  <si>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</si>
  <si>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</si>
  <si>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</si>
  <si>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</si>
  <si>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</si>
  <si>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</si>
  <si>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</si>
  <si>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</si>
  <si>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</si>
  <si>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</si>
  <si>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</si>
  <si>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</si>
  <si>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</si>
  <si>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</si>
  <si>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</si>
  <si>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</si>
  <si>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</si>
  <si>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</si>
  <si>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</si>
  <si>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</si>
  <si>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</si>
  <si>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</si>
  <si>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</si>
  <si>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</si>
  <si>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</si>
  <si>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</si>
  <si>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</si>
  <si>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</si>
  <si>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</si>
  <si>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</si>
  <si>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</si>
  <si>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</si>
  <si>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</si>
  <si>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</si>
  <si>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</si>
  <si>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</si>
  <si>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</si>
  <si>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</si>
  <si>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</si>
  <si>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</si>
  <si>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</si>
  <si>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</si>
  <si>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</si>
  <si>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</si>
  <si>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</si>
  <si>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</si>
  <si>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</si>
  <si>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</si>
  <si>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</si>
  <si>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</si>
  <si>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</si>
  <si>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</si>
  <si>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</si>
  <si>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</si>
  <si>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</si>
  <si>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</si>
  <si>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</si>
  <si>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</si>
  <si>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</si>
  <si>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</si>
  <si>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</si>
  <si>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</si>
  <si>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</si>
  <si>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</si>
  <si>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</si>
  <si>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</si>
  <si>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</si>
  <si>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</si>
  <si>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</si>
  <si>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</si>
  <si>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</si>
  <si>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</si>
  <si>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</si>
  <si>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</si>
  <si>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</si>
  <si>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</si>
  <si>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</si>
  <si>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</si>
  <si>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</si>
  <si>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</si>
  <si>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</si>
  <si>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</si>
  <si>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</si>
  <si>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</si>
  <si>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</si>
  <si>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</si>
  <si>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</si>
  <si>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</si>
  <si>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</si>
  <si>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</si>
  <si>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</si>
  <si>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</si>
  <si>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</si>
  <si>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</si>
  <si>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</si>
  <si>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</si>
  <si>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</si>
  <si>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</si>
  <si>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</si>
  <si>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</si>
  <si>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</si>
  <si>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</si>
  <si>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</si>
  <si>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</si>
  <si>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</si>
  <si>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</si>
  <si>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</si>
  <si>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</si>
  <si>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</si>
  <si>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</si>
  <si>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</si>
  <si>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</si>
  <si>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</si>
  <si>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</si>
  <si>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</si>
  <si>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</si>
  <si>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</si>
  <si>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</si>
  <si>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</si>
  <si>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</si>
  <si>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</si>
  <si>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</si>
  <si>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</si>
  <si>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</si>
  <si>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</si>
  <si>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</si>
  <si>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</si>
  <si>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</si>
  <si>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</si>
  <si>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</si>
  <si>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</si>
  <si>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</si>
  <si>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</si>
  <si>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</si>
  <si>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</si>
  <si>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</si>
  <si>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</si>
  <si>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</si>
  <si>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</si>
  <si>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</si>
  <si>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</si>
  <si>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</si>
  <si>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</si>
  <si>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</si>
  <si>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</si>
  <si>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</si>
  <si>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</si>
  <si>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</si>
  <si>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</si>
  <si>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</si>
  <si>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</si>
  <si>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</si>
  <si>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</si>
  <si>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</si>
  <si>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</si>
  <si>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</si>
  <si>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</si>
  <si>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</si>
  <si>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</si>
  <si>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</si>
  <si>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</si>
  <si>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</si>
  <si>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</si>
  <si>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</si>
  <si>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</si>
  <si>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</si>
  <si>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</si>
  <si>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</si>
  <si>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</si>
  <si>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</si>
  <si>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</si>
  <si>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</si>
  <si>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</si>
  <si>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</si>
  <si>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</si>
  <si>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</si>
  <si>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</si>
  <si>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</si>
  <si>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</si>
  <si>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</si>
  <si>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</si>
  <si>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</si>
  <si>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</si>
  <si>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</si>
  <si>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</si>
  <si>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</si>
  <si>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</si>
  <si>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</si>
  <si>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</si>
  <si>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</si>
  <si>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</si>
  <si>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</si>
  <si>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</si>
  <si>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</si>
  <si>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</si>
  <si>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</si>
  <si>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</si>
  <si>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</si>
  <si>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</si>
  <si>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</si>
  <si>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</si>
  <si>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</si>
  <si>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</si>
  <si>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</si>
  <si>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</si>
  <si>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</si>
  <si>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</si>
  <si>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</si>
  <si>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</si>
  <si>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</si>
  <si>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</si>
  <si>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</si>
  <si>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</si>
  <si>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</si>
  <si>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</si>
  <si>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</si>
  <si>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</si>
  <si>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</si>
  <si>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</si>
  <si>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</si>
  <si>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</si>
  <si>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</si>
  <si>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</si>
  <si>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</si>
  <si>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</si>
  <si>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</si>
  <si>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</si>
  <si>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</si>
  <si>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</si>
  <si>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</si>
  <si>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</si>
  <si>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</si>
  <si>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</si>
  <si>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</si>
  <si>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</si>
  <si>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</si>
  <si>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</si>
  <si>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</si>
  <si>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</si>
  <si>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</si>
  <si>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</si>
  <si>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</si>
  <si>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</si>
  <si>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</si>
  <si>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</si>
  <si>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</si>
  <si>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</si>
  <si>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</si>
  <si>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</si>
  <si>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</si>
  <si>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</si>
  <si>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</si>
  <si>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</si>
  <si>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</si>
  <si>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</si>
  <si>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</si>
  <si>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</si>
  <si>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</si>
  <si>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</si>
  <si>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</si>
  <si>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</si>
  <si>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</si>
  <si>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</si>
  <si>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</si>
  <si>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</si>
  <si>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</si>
  <si>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</si>
  <si>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</si>
  <si>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</si>
  <si>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</si>
  <si>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</si>
  <si>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</si>
  <si>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</si>
  <si>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</si>
  <si>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</si>
  <si>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</si>
  <si>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</si>
  <si>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</si>
  <si>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</si>
  <si>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</si>
  <si>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</si>
  <si>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</si>
  <si>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</si>
  <si>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</si>
  <si>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</si>
  <si>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</si>
  <si>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</si>
  <si>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</si>
  <si>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</si>
  <si>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</si>
  <si>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</si>
  <si>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</si>
  <si>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</si>
  <si>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</si>
  <si>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</si>
  <si>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</si>
  <si>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</si>
  <si>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</si>
  <si>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</si>
  <si>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</si>
  <si>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</si>
  <si>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</si>
  <si>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</si>
  <si>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</si>
  <si>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</si>
  <si>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</si>
  <si>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</si>
  <si>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</si>
  <si>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</si>
  <si>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</si>
  <si>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</si>
  <si>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</si>
  <si>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</si>
  <si>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</si>
  <si>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</si>
  <si>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</si>
  <si>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</si>
  <si>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</si>
  <si>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</si>
  <si>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</si>
  <si>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</si>
  <si>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</si>
  <si>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</si>
  <si>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</si>
  <si>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</si>
  <si>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</si>
  <si>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</si>
  <si>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</si>
  <si>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</si>
  <si>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</si>
  <si>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</si>
  <si>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</si>
  <si>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</si>
  <si>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</si>
  <si>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</si>
  <si>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</si>
  <si>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</si>
  <si>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</si>
  <si>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</si>
  <si>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</si>
  <si>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</si>
  <si>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</si>
  <si>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</si>
  <si>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</si>
  <si>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</si>
  <si>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</si>
  <si>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</si>
  <si>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</si>
  <si>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</si>
  <si>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</si>
  <si>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</si>
  <si>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</si>
  <si>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</si>
  <si>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</si>
  <si>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</si>
  <si>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</si>
  <si>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</si>
  <si>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</si>
  <si>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</si>
  <si>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</si>
  <si>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</si>
  <si>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</si>
  <si>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</si>
  <si>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</si>
  <si>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</si>
  <si>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</si>
  <si>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</si>
  <si>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</si>
  <si>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</si>
  <si>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</si>
  <si>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</si>
  <si>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</si>
  <si>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</si>
  <si>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</si>
  <si>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</si>
  <si>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</si>
  <si>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</si>
  <si>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</si>
  <si>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</si>
  <si>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</si>
  <si>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</si>
  <si>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</si>
  <si>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</si>
  <si>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</si>
  <si>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</si>
  <si>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</si>
  <si>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</si>
  <si>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</si>
  <si>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</si>
  <si>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</si>
  <si>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</si>
  <si>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</si>
  <si>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</si>
  <si>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</si>
  <si>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</si>
  <si>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</si>
  <si>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</si>
  <si>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</si>
  <si>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</si>
  <si>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</si>
  <si>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</si>
  <si>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</si>
  <si>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</si>
  <si>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</si>
  <si>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</si>
  <si>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</si>
  <si>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</si>
  <si>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</si>
  <si>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</si>
  <si>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</si>
  <si>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</si>
  <si>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</si>
  <si>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</si>
  <si>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</si>
  <si>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</si>
  <si>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</si>
  <si>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</si>
  <si>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</si>
  <si>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</si>
  <si>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</si>
  <si>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</si>
  <si>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</si>
  <si>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</si>
  <si>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</si>
  <si>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</si>
  <si>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</si>
  <si>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</si>
  <si>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</si>
  <si>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</si>
  <si>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</si>
  <si>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</si>
  <si>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</si>
  <si>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</si>
  <si>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</si>
  <si>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</si>
  <si>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</si>
  <si>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</si>
  <si>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</si>
  <si>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</si>
  <si>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</si>
  <si>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</si>
  <si>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</si>
  <si>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</si>
  <si>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</si>
  <si>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</si>
  <si>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</si>
  <si>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</si>
  <si>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</si>
  <si>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</si>
  <si>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</si>
  <si>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</si>
  <si>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</si>
  <si>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</si>
  <si>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</si>
  <si>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</si>
  <si>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</si>
  <si>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</si>
  <si>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</si>
  <si>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</si>
  <si>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</si>
  <si>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</si>
  <si>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</si>
  <si>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</si>
  <si>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</si>
  <si>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</si>
  <si>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</si>
  <si>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</si>
  <si>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</si>
  <si>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</si>
  <si>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</si>
  <si>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</si>
  <si>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</si>
  <si>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</si>
  <si>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</si>
  <si>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</si>
  <si>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</si>
  <si>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</si>
  <si>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</si>
  <si>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</si>
  <si>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</si>
  <si>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</si>
  <si>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</si>
  <si>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</si>
  <si>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</si>
  <si>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</si>
  <si>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</si>
  <si>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</si>
  <si>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</si>
  <si>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</si>
  <si>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</si>
  <si>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</si>
  <si>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</si>
  <si>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</si>
  <si>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</si>
  <si>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</si>
  <si>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</si>
  <si>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</si>
  <si>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</si>
  <si>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</si>
  <si>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</si>
  <si>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</si>
  <si>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</si>
  <si>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</si>
  <si>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</si>
  <si>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</si>
  <si>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</si>
  <si>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</si>
  <si>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</si>
  <si>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</si>
  <si>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</si>
  <si>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</si>
  <si>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</si>
  <si>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</si>
  <si>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</si>
  <si>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</si>
  <si>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</si>
  <si>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</si>
  <si>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</si>
  <si>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</si>
  <si>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</si>
  <si>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</si>
  <si>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</si>
  <si>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</si>
  <si>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</si>
  <si>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</si>
  <si>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</si>
  <si>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</si>
  <si>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</si>
  <si>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</si>
  <si>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</si>
  <si>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</si>
  <si>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</si>
  <si>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</si>
  <si>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</si>
  <si>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</si>
  <si>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</si>
  <si>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</si>
  <si>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</si>
  <si>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</si>
  <si>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</si>
  <si>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</si>
  <si>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</si>
  <si>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</si>
  <si>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</si>
  <si>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</si>
  <si>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</si>
  <si>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</si>
  <si>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</si>
  <si>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</si>
  <si>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</si>
  <si>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</si>
  <si>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</si>
  <si>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</si>
  <si>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</si>
  <si>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</si>
  <si>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</si>
  <si>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</si>
  <si>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</si>
  <si>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</si>
  <si>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</si>
  <si>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</si>
  <si>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</si>
  <si>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</si>
  <si>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</si>
  <si>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</si>
  <si>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</si>
  <si>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</si>
  <si>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</si>
  <si>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</si>
  <si>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</si>
  <si>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</si>
  <si>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</si>
  <si>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</si>
  <si>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</si>
  <si>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</si>
  <si>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</si>
  <si>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</si>
  <si>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</si>
  <si>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</si>
  <si>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</si>
  <si>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</si>
  <si>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</si>
  <si>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</si>
  <si>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</si>
  <si>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</si>
  <si>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</si>
  <si>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</si>
  <si>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</si>
  <si>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</si>
  <si>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</si>
  <si>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</si>
  <si>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</si>
  <si>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</si>
  <si>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</si>
  <si>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</si>
  <si>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</si>
  <si>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</si>
  <si>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</si>
  <si>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</si>
  <si>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</si>
  <si>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</si>
  <si>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</si>
  <si>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</si>
  <si>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</si>
  <si>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</si>
  <si>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</si>
  <si>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</si>
  <si>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</si>
  <si>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</si>
  <si>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</si>
  <si>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</si>
  <si>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</si>
  <si>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</si>
  <si>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</si>
  <si>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</si>
  <si>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</si>
  <si>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</si>
  <si>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</si>
  <si>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</si>
  <si>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</si>
  <si>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</si>
  <si>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</si>
  <si>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</si>
  <si>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</si>
  <si>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</si>
  <si>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</si>
  <si>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</si>
  <si>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</si>
  <si>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</si>
  <si>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</si>
  <si>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</si>
  <si>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</si>
  <si>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</si>
  <si>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</si>
  <si>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</si>
  <si>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</si>
  <si>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</si>
  <si>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</si>
  <si>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</si>
  <si>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</si>
  <si>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</si>
  <si>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</si>
  <si>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</si>
  <si>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</si>
  <si>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</si>
  <si>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</si>
  <si>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</si>
  <si>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</si>
  <si>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</si>
  <si>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</si>
  <si>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</si>
  <si>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</si>
  <si>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</si>
  <si>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</si>
  <si>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</si>
  <si>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</si>
  <si>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</si>
  <si>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</si>
  <si>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</si>
  <si>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</si>
  <si>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</si>
  <si>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</si>
  <si>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</si>
  <si>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</si>
  <si>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</si>
  <si>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</si>
  <si>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</si>
  <si>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</si>
  <si>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</si>
  <si>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</si>
  <si>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</si>
  <si>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</si>
  <si>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</si>
  <si>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</si>
  <si>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</si>
  <si>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</si>
  <si>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</si>
  <si>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</si>
  <si>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</si>
  <si>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</si>
  <si>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</si>
  <si>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</si>
  <si>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</si>
  <si>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</si>
  <si>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</si>
  <si>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</si>
  <si>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</si>
  <si>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</si>
  <si>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</si>
  <si>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</si>
  <si>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</si>
  <si>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</si>
  <si>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</si>
  <si>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</si>
  <si>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</si>
  <si>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</si>
  <si>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</si>
  <si>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</si>
  <si>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</si>
  <si>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</si>
  <si>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</si>
  <si>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</si>
  <si>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</si>
  <si>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</si>
  <si>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</si>
  <si>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</si>
  <si>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</si>
  <si>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</si>
  <si>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</si>
  <si>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</si>
  <si>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</si>
  <si>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</si>
  <si>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</si>
  <si>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</si>
  <si>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</si>
  <si>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</si>
  <si>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</si>
  <si>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</si>
  <si>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</si>
  <si>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</si>
  <si>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</si>
  <si>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</si>
  <si>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</si>
  <si>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</si>
  <si>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</si>
  <si>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</si>
  <si>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</si>
  <si>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</si>
  <si>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</si>
  <si>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</si>
  <si>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</si>
  <si>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</si>
  <si>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</si>
  <si>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</si>
  <si>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</si>
  <si>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</si>
  <si>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</si>
  <si>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</si>
  <si>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</si>
  <si>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</si>
  <si>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</si>
  <si>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</si>
  <si>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</si>
  <si>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</si>
  <si>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</si>
  <si>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</si>
  <si>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</si>
  <si>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</si>
  <si>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</si>
  <si>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</si>
  <si>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</si>
  <si>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</si>
  <si>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</si>
  <si>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</si>
  <si>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</si>
  <si>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</si>
  <si>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</si>
  <si>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</si>
  <si>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</si>
  <si>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</si>
  <si>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</si>
  <si>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</si>
  <si>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</si>
  <si>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</si>
  <si>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</si>
  <si>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</si>
  <si>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</si>
  <si>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</si>
  <si>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</si>
  <si>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</si>
  <si>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</si>
  <si>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</si>
  <si>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</si>
  <si>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</si>
  <si>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</si>
  <si>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</si>
  <si>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</si>
  <si>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</si>
  <si>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</si>
  <si>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</si>
  <si>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</si>
  <si>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</si>
  <si>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</si>
  <si>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</si>
  <si>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</si>
  <si>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</si>
  <si>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</si>
  <si>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</si>
  <si>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</si>
  <si>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</si>
  <si>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</si>
  <si>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</si>
  <si>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</si>
  <si>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</si>
  <si>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</si>
  <si>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</si>
  <si>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</si>
  <si>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</si>
  <si>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</si>
  <si>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</si>
  <si>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</si>
  <si>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</si>
  <si>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</si>
  <si>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</si>
  <si>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</si>
  <si>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</si>
  <si>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</si>
  <si>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</si>
  <si>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</si>
  <si>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</si>
  <si>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</si>
  <si>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</si>
  <si>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</si>
  <si>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</si>
  <si>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</si>
  <si>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</si>
  <si>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</si>
  <si>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</si>
  <si>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</si>
  <si>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</si>
  <si>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</si>
  <si>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</si>
  <si>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</si>
  <si>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</si>
  <si>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</si>
  <si>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</si>
  <si>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</si>
  <si>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</si>
  <si>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</si>
  <si>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</si>
  <si>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</si>
  <si>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</si>
  <si>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</si>
  <si>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</si>
  <si>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</si>
  <si>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</si>
  <si>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</si>
  <si>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</si>
  <si>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</si>
  <si>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</si>
  <si>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</si>
  <si>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</si>
  <si>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</si>
  <si>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</si>
  <si>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</si>
  <si>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</si>
  <si>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</si>
  <si>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</si>
  <si>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</si>
  <si>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</si>
  <si>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</si>
  <si>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</si>
  <si>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</si>
  <si>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</si>
  <si>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</si>
  <si>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</si>
  <si>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</si>
  <si>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</si>
  <si>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</si>
  <si>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</si>
  <si>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</si>
  <si>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</si>
  <si>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</si>
  <si>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</si>
  <si>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</si>
  <si>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</si>
  <si>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</si>
  <si>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</si>
  <si>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</si>
  <si>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</si>
  <si>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</si>
  <si>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</si>
  <si>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</si>
  <si>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</si>
  <si>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</si>
  <si>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</si>
  <si>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</si>
  <si>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</si>
  <si>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</si>
  <si>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</si>
  <si>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</si>
  <si>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</si>
  <si>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</si>
  <si>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</si>
  <si>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</si>
  <si>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</si>
  <si>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</si>
  <si>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</si>
  <si>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</si>
  <si>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</si>
  <si>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</si>
  <si>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</si>
  <si>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</si>
  <si>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</si>
  <si>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</si>
  <si>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</si>
  <si>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</si>
  <si>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</si>
  <si>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</si>
  <si>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</si>
  <si>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</si>
  <si>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</si>
  <si>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</si>
  <si>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</si>
  <si>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</si>
  <si>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</si>
  <si>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</si>
  <si>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</si>
  <si>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</si>
  <si>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</si>
  <si>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</si>
  <si>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</si>
  <si>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</si>
  <si>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</si>
  <si>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</si>
  <si>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</si>
  <si>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</si>
  <si>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</si>
  <si>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</si>
  <si>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</si>
  <si>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</si>
  <si>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</si>
  <si>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</si>
  <si>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</si>
  <si>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</si>
  <si>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</si>
  <si>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</si>
  <si>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</si>
  <si>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</si>
  <si>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</si>
  <si>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</si>
  <si>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</si>
  <si>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</si>
  <si>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</si>
  <si>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</si>
  <si>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</si>
  <si>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</si>
  <si>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</si>
  <si>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</si>
  <si>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</si>
  <si>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</si>
  <si>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</si>
  <si>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</si>
  <si>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</si>
  <si>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</si>
  <si>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</si>
  <si>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</si>
  <si>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</si>
  <si>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</si>
  <si>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</si>
  <si>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</si>
  <si>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</si>
  <si>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</si>
  <si>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</si>
  <si>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</si>
  <si>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</si>
  <si>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</si>
  <si>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</si>
  <si>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</si>
  <si>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</si>
  <si>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</si>
  <si>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</si>
  <si>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</si>
  <si>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</si>
  <si>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</si>
  <si>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</si>
  <si>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</si>
  <si>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</si>
  <si>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</si>
  <si>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</si>
  <si>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</si>
  <si>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</si>
  <si>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</si>
  <si>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</si>
  <si>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</si>
  <si>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</si>
  <si>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</si>
  <si>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</si>
  <si>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</si>
  <si>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</si>
  <si>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</si>
  <si>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</si>
  <si>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</si>
  <si>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</si>
  <si>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</si>
  <si>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</si>
  <si>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</si>
  <si>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</si>
  <si>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</si>
  <si>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</si>
  <si>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</si>
  <si>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</si>
  <si>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</si>
  <si>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</si>
  <si>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</si>
  <si>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</si>
  <si>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</si>
  <si>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</si>
  <si>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</si>
  <si>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</si>
  <si>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</si>
  <si>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</si>
  <si>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</si>
  <si>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</si>
  <si>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</si>
  <si>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</si>
  <si>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</si>
  <si>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</si>
  <si>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</si>
  <si>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</si>
  <si>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</si>
  <si>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</si>
  <si>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</si>
  <si>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</si>
  <si>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</si>
  <si>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</si>
  <si>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</si>
  <si>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</si>
  <si>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</si>
  <si>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</si>
  <si>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</si>
  <si>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</si>
  <si>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</si>
  <si>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</si>
  <si>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</si>
  <si>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</si>
  <si>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</si>
  <si>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</si>
  <si>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</si>
  <si>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</si>
  <si>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</si>
  <si>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</si>
  <si>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</si>
  <si>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</si>
  <si>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</si>
  <si>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</si>
  <si>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</si>
  <si>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</si>
  <si>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</si>
  <si>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</si>
  <si>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</si>
  <si>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</si>
  <si>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</si>
  <si>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</si>
  <si>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</si>
  <si>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</si>
  <si>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</si>
  <si>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</si>
  <si>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</si>
  <si>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</si>
  <si>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</si>
  <si>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</si>
  <si>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</si>
  <si>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</si>
  <si>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</si>
  <si>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</si>
  <si>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</si>
  <si>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</si>
  <si>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</si>
  <si>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</si>
  <si>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</si>
  <si>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</si>
  <si>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</si>
  <si>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</si>
  <si>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</si>
  <si>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</si>
  <si>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</si>
  <si>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</si>
  <si>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</si>
  <si>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</si>
  <si>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</si>
  <si>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</si>
  <si>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</si>
  <si>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</si>
  <si>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</si>
  <si>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</si>
  <si>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</si>
  <si>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</si>
  <si>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</si>
  <si>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</si>
  <si>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</si>
  <si>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</si>
  <si>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</si>
  <si>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</si>
  <si>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</si>
  <si>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</si>
  <si>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</si>
  <si>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</si>
  <si>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</si>
  <si>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</si>
  <si>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</si>
  <si>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</si>
  <si>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</si>
  <si>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</si>
  <si>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</si>
  <si>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</si>
  <si>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</si>
  <si>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</si>
  <si>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</si>
  <si>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</si>
  <si>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</si>
  <si>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</si>
  <si>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</si>
  <si>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</si>
  <si>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</si>
  <si>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</si>
  <si>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</si>
  <si>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</si>
  <si>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</si>
  <si>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</si>
  <si>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</si>
  <si>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</si>
  <si>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</si>
  <si>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</si>
  <si>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</si>
  <si>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</si>
  <si>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</si>
  <si>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</si>
  <si>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</si>
  <si>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</si>
  <si>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</si>
  <si>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</si>
  <si>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</si>
  <si>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</si>
  <si>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</si>
  <si>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</si>
  <si>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</si>
  <si>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</si>
  <si>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</si>
  <si>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</si>
  <si>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</si>
  <si>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</si>
  <si>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</si>
  <si>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</si>
  <si>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</si>
  <si>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</si>
  <si>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</si>
  <si>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</si>
  <si>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</si>
  <si>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</si>
  <si>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</si>
  <si>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</si>
  <si>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</si>
  <si>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</si>
  <si>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</si>
  <si>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</si>
  <si>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</si>
  <si>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</si>
  <si>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</si>
  <si>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</si>
  <si>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</si>
  <si>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</si>
  <si>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</si>
  <si>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</si>
  <si>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</si>
  <si>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</si>
  <si>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</si>
  <si>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</si>
  <si>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</si>
  <si>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</si>
  <si>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</si>
  <si>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</si>
  <si>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</si>
  <si>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</si>
  <si>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</si>
  <si>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</si>
  <si>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</si>
  <si>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</si>
  <si>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</si>
  <si>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</si>
  <si>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</si>
  <si>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</si>
  <si>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</si>
  <si>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</si>
  <si>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</si>
  <si>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</si>
  <si>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</si>
  <si>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</si>
  <si>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</si>
  <si>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</si>
  <si>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</si>
  <si>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</si>
  <si>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</si>
  <si>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</si>
  <si>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</si>
  <si>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</si>
  <si>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</si>
  <si>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</si>
  <si>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</si>
  <si>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</si>
  <si>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</si>
  <si>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</si>
  <si>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</si>
  <si>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</si>
  <si>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</si>
  <si>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</si>
  <si>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</si>
  <si>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</si>
  <si>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</si>
  <si>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</si>
  <si>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</si>
  <si>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</si>
  <si>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</si>
  <si>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</si>
  <si>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</si>
  <si>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</si>
  <si>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</si>
  <si>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</si>
  <si>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</si>
  <si>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</si>
  <si>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</si>
  <si>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</si>
  <si>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</si>
  <si>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</si>
  <si>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</si>
  <si>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</si>
  <si>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</si>
  <si>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</si>
  <si>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</si>
  <si>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</si>
  <si>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</si>
  <si>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</si>
  <si>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</si>
  <si>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</si>
  <si>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</si>
  <si>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</si>
  <si>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</si>
  <si>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</si>
  <si>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</si>
  <si>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</si>
  <si>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</si>
  <si>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</si>
  <si>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</si>
  <si>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</si>
  <si>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</si>
  <si>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</si>
  <si>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</si>
  <si>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</si>
  <si>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</si>
  <si>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</si>
  <si>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</si>
  <si>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</si>
  <si>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</si>
  <si>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</si>
  <si>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</si>
  <si>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</si>
  <si>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</si>
  <si>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</si>
  <si>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</si>
  <si>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</si>
  <si>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</si>
  <si>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</si>
  <si>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</si>
  <si>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</si>
  <si>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</si>
  <si>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</si>
  <si>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</si>
  <si>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</si>
  <si>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</si>
  <si>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</si>
  <si>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</si>
  <si>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</si>
  <si>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</si>
  <si>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</si>
  <si>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</si>
  <si>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</si>
  <si>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</si>
  <si>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</si>
  <si>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</si>
  <si>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</si>
  <si>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</si>
  <si>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</si>
  <si>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</si>
  <si>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</si>
  <si>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</si>
  <si>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</si>
  <si>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</si>
  <si>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</si>
  <si>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</si>
  <si>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</si>
  <si>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</si>
  <si>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</si>
  <si>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</si>
  <si>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</si>
  <si>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</si>
  <si>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</si>
  <si>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</si>
  <si>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</si>
  <si>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</si>
  <si>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</si>
  <si>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</si>
  <si>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</si>
  <si>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</si>
  <si>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</si>
  <si>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</si>
  <si>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</si>
  <si>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</si>
  <si>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</si>
  <si>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</si>
  <si>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</si>
  <si>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</si>
  <si>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</si>
  <si>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</si>
  <si>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</si>
  <si>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</si>
  <si>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</si>
  <si>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</si>
  <si>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</si>
  <si>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</si>
  <si>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</si>
  <si>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</si>
  <si>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</si>
  <si>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</si>
  <si>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</si>
  <si>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</si>
  <si>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</si>
  <si>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</si>
  <si>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</si>
  <si>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</si>
  <si>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</si>
  <si>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</si>
  <si>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</si>
  <si>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</si>
  <si>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</si>
  <si>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</si>
  <si>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</si>
  <si>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</si>
  <si>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</si>
  <si>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</si>
  <si>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</si>
  <si>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</si>
  <si>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</si>
  <si>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</si>
  <si>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</si>
  <si>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</si>
  <si>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</si>
  <si>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</si>
  <si>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</si>
  <si>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</si>
  <si>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</si>
  <si>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</si>
  <si>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</si>
  <si>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</si>
  <si>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</si>
  <si>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</si>
  <si>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</si>
  <si>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</si>
  <si>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</si>
  <si>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</si>
  <si>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</si>
  <si>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</si>
  <si>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</si>
  <si>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</si>
  <si>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</si>
  <si>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</si>
  <si>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</si>
  <si>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</si>
  <si>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</si>
  <si>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</si>
  <si>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</si>
  <si>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</si>
  <si>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</si>
  <si>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</si>
  <si>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</si>
  <si>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</si>
  <si>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</si>
  <si>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</si>
  <si>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</si>
  <si>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</si>
  <si>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</si>
  <si>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</si>
  <si>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</si>
  <si>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</si>
  <si>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</si>
  <si>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</si>
  <si>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</si>
  <si>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</si>
  <si>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</si>
  <si>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</si>
  <si>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</si>
  <si>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</si>
  <si>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</si>
  <si>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</si>
  <si>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</si>
  <si>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</si>
  <si>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</si>
  <si>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</si>
  <si>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</si>
  <si>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</si>
  <si>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</si>
  <si>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</si>
  <si>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</si>
  <si>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</si>
  <si>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</si>
  <si>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</si>
  <si>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</si>
  <si>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</si>
  <si>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</si>
  <si>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</si>
  <si>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</si>
  <si>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</si>
  <si>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</si>
  <si>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</si>
  <si>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</si>
  <si>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</si>
  <si>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</si>
  <si>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</si>
  <si>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</si>
  <si>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</si>
  <si>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</si>
  <si>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</si>
  <si>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</si>
  <si>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</si>
  <si>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</si>
  <si>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</si>
  <si>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</si>
  <si>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</si>
  <si>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</si>
  <si>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</si>
  <si>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</si>
  <si>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</si>
  <si>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</si>
  <si>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</si>
  <si>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</si>
  <si>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</si>
  <si>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</si>
  <si>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</si>
  <si>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</si>
  <si>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</si>
  <si>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</si>
  <si>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</si>
  <si>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</si>
  <si>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</si>
  <si>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</si>
  <si>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</si>
  <si>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</si>
  <si>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</si>
  <si>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</si>
  <si>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</si>
  <si>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</si>
  <si>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</si>
  <si>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</si>
  <si>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</si>
  <si>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</si>
  <si>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</si>
  <si>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</si>
  <si>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</si>
  <si>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</si>
  <si>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</si>
  <si>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</si>
  <si>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</si>
  <si>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</si>
  <si>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</si>
  <si>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</si>
  <si>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</si>
  <si>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</si>
  <si>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</si>
  <si>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</si>
  <si>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</si>
  <si>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</si>
  <si>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</si>
  <si>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</si>
  <si>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</si>
  <si>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</si>
  <si>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</si>
  <si>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</si>
  <si>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</si>
  <si>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</si>
  <si>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</si>
  <si>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</si>
  <si>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</si>
  <si>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</si>
  <si>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</si>
  <si>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</si>
  <si>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</si>
  <si>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</si>
  <si>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</si>
  <si>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</si>
  <si>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</si>
  <si>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</si>
  <si>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</si>
  <si>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</si>
  <si>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</si>
  <si>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</si>
  <si>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</si>
  <si>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</si>
  <si>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</si>
  <si>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</si>
  <si>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</si>
  <si>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</si>
  <si>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</si>
  <si>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</si>
  <si>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</si>
  <si>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</si>
  <si>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</si>
  <si>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</si>
  <si>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</si>
  <si>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</si>
  <si>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</si>
  <si>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</si>
  <si>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</si>
  <si>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</si>
  <si>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</si>
  <si>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</si>
  <si>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</si>
  <si>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</si>
  <si>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</si>
  <si>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</si>
  <si>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</si>
  <si>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</si>
  <si>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</si>
  <si>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</si>
  <si>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</si>
  <si>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</si>
  <si>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</si>
  <si>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</si>
  <si>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</si>
  <si>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</si>
  <si>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</si>
  <si>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</si>
  <si>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</si>
  <si>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</si>
  <si>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</si>
  <si>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</si>
  <si>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</si>
  <si>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</si>
  <si>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</si>
  <si>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</si>
  <si>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</si>
  <si>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</si>
  <si>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</si>
  <si>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</si>
  <si>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</si>
  <si>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</si>
  <si>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</si>
  <si>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</si>
  <si>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</si>
  <si>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</si>
  <si>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</si>
  <si>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</si>
  <si>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</si>
  <si>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</si>
  <si>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</si>
  <si>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</si>
  <si>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</si>
  <si>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</si>
  <si>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</si>
  <si>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</si>
  <si>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</si>
  <si>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</si>
  <si>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</si>
  <si>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</si>
  <si>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</si>
  <si>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</si>
  <si>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</si>
  <si>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</si>
  <si>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</si>
  <si>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</si>
  <si>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</si>
  <si>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</si>
  <si>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</si>
  <si>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</si>
  <si>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</si>
  <si>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</si>
  <si>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</si>
  <si>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</si>
  <si>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</si>
  <si>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</si>
  <si>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</si>
  <si>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</si>
  <si>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</si>
  <si>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</si>
  <si>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</si>
  <si>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</si>
  <si>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</si>
  <si>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</si>
  <si>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</si>
  <si>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</si>
  <si>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</si>
  <si>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</si>
  <si>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</si>
  <si>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</si>
  <si>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</si>
  <si>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</si>
  <si>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</si>
  <si>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</si>
  <si>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</si>
  <si>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</si>
  <si>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</si>
  <si>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</si>
  <si>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</si>
  <si>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</si>
  <si>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</si>
  <si>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</si>
  <si>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</si>
  <si>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</si>
  <si>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</si>
  <si>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</si>
  <si>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</si>
  <si>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</si>
  <si>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</si>
  <si>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</si>
  <si>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</si>
  <si>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</si>
  <si>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</si>
  <si>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</si>
  <si>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</si>
  <si>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</si>
  <si>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</si>
  <si>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</si>
  <si>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</si>
  <si>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</si>
  <si>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</si>
  <si>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</si>
  <si>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</si>
  <si>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</si>
  <si>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</si>
  <si>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</si>
  <si>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</si>
  <si>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</si>
  <si>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</si>
  <si>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</si>
  <si>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</si>
  <si>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</si>
  <si>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</si>
  <si>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</si>
  <si>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</si>
  <si>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</si>
  <si>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</si>
  <si>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</si>
  <si>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</si>
  <si>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</si>
  <si>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</si>
  <si>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</si>
  <si>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</si>
  <si>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</si>
  <si>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</si>
  <si>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</si>
  <si>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</si>
  <si>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</si>
  <si>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</si>
  <si>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</si>
  <si>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</si>
  <si>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</si>
  <si>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</si>
  <si>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</si>
  <si>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</si>
  <si>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</si>
  <si>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</si>
  <si>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</si>
  <si>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</si>
  <si>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</si>
  <si>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</si>
  <si>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</si>
  <si>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</si>
  <si>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</si>
  <si>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</si>
  <si>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</si>
  <si>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</si>
  <si>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</si>
  <si>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</si>
  <si>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</si>
  <si>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</si>
  <si>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</si>
  <si>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</si>
  <si>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</si>
  <si>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</si>
  <si>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</si>
  <si>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</si>
  <si>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</si>
  <si>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</si>
  <si>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</si>
  <si>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</si>
  <si>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</si>
  <si>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</si>
  <si>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</si>
  <si>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</si>
  <si>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</si>
  <si>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</si>
  <si>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</si>
  <si>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</si>
  <si>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</si>
  <si>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</si>
  <si>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</si>
  <si>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</si>
  <si>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</si>
  <si>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</si>
  <si>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</si>
  <si>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</si>
  <si>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</si>
  <si>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</si>
  <si>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</si>
  <si>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</si>
  <si>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</si>
  <si>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</si>
  <si>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</si>
  <si>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</si>
  <si>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</si>
  <si>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</si>
  <si>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</si>
  <si>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</si>
  <si>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</si>
  <si>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</si>
  <si>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</si>
  <si>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</si>
  <si>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</si>
  <si>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</si>
  <si>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</si>
  <si>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</si>
  <si>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</si>
  <si>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</si>
  <si>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</si>
  <si>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</si>
  <si>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</si>
  <si>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</si>
  <si>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</si>
  <si>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</si>
  <si>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</si>
  <si>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</si>
  <si>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</si>
  <si>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</si>
  <si>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</si>
  <si>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</si>
  <si>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</si>
  <si>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</si>
  <si>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</si>
  <si>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</si>
  <si>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</si>
  <si>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</si>
  <si>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</si>
  <si>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</si>
  <si>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</si>
  <si>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</si>
  <si>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</si>
  <si>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</si>
  <si>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</si>
  <si>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</si>
  <si>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</si>
  <si>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</si>
  <si>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</si>
  <si>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</si>
  <si>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</si>
  <si>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</si>
  <si>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</si>
  <si>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</si>
  <si>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</si>
  <si>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</si>
  <si>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</si>
  <si>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</si>
  <si>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</si>
  <si>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</si>
  <si>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</si>
  <si>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</si>
  <si>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</si>
  <si>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</si>
  <si>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</si>
  <si>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</si>
  <si>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</si>
  <si>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</si>
  <si>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</si>
  <si>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</si>
  <si>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</si>
  <si>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</si>
  <si>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</si>
  <si>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</si>
  <si>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</si>
  <si>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</si>
  <si>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</si>
  <si>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</si>
  <si>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</si>
  <si>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</si>
  <si>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</si>
  <si>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</si>
  <si>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</si>
  <si>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</si>
  <si>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</si>
  <si>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</si>
  <si>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</si>
  <si>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</si>
  <si>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</si>
  <si>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</si>
  <si>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</si>
  <si>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</si>
  <si>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</si>
  <si>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</si>
  <si>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</si>
  <si>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</si>
  <si>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</si>
  <si>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</si>
  <si>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</si>
  <si>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</si>
  <si>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</si>
  <si>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</si>
  <si>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</si>
  <si>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</si>
  <si>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</si>
  <si>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</si>
  <si>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</si>
  <si>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</si>
  <si>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</si>
  <si>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</si>
  <si>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</si>
  <si>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</si>
  <si>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</si>
  <si>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</si>
  <si>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</si>
  <si>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</si>
  <si>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</si>
  <si>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</si>
  <si>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</si>
  <si>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</si>
  <si>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</si>
  <si>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</si>
  <si>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</si>
  <si>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</si>
  <si>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</si>
  <si>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</si>
  <si>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</si>
  <si>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</si>
  <si>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</si>
  <si>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</si>
  <si>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</si>
  <si>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</si>
  <si>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</si>
  <si>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</si>
  <si>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</si>
  <si>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</si>
  <si>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</si>
  <si>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</si>
  <si>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</si>
  <si>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</si>
  <si>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</si>
  <si>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</si>
  <si>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</si>
  <si>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</si>
  <si>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</si>
  <si>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</si>
  <si>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</si>
  <si>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</si>
  <si>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</si>
  <si>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</si>
  <si>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</si>
  <si>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</si>
  <si>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</si>
  <si>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</si>
  <si>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</si>
  <si>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</si>
  <si>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</si>
  <si>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</si>
  <si>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</si>
  <si>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</si>
  <si>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</si>
  <si>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</si>
  <si>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</si>
  <si>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</si>
  <si>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</si>
  <si>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</si>
  <si>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</si>
  <si>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</si>
  <si>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</si>
  <si>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</si>
  <si>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</si>
  <si>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</si>
  <si>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</si>
  <si>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</si>
  <si>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</si>
  <si>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</si>
  <si>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</si>
  <si>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</si>
  <si>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</si>
  <si>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</si>
  <si>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</si>
  <si>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</si>
  <si>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</si>
  <si>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</si>
  <si>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</si>
  <si>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</si>
  <si>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</si>
  <si>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</si>
  <si>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</si>
  <si>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</si>
  <si>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</si>
  <si>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</si>
  <si>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</si>
  <si>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</si>
  <si>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</si>
  <si>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</si>
  <si>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</si>
  <si>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</si>
  <si>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</si>
  <si>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</si>
  <si>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</si>
  <si>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</si>
  <si>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</si>
  <si>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</si>
  <si>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</si>
  <si>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</si>
  <si>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</si>
  <si>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</si>
  <si>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</si>
  <si>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</si>
  <si>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</si>
  <si>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</si>
  <si>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</si>
  <si>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</si>
  <si>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</si>
  <si>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</si>
  <si>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</si>
  <si>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</si>
  <si>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</si>
  <si>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</si>
  <si>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</si>
  <si>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</si>
  <si>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</si>
  <si>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</si>
  <si>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</si>
  <si>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</si>
  <si>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</si>
  <si>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</si>
  <si>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</si>
  <si>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</si>
  <si>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</si>
  <si>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</si>
  <si>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</si>
  <si>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</si>
  <si>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</si>
  <si>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</si>
  <si>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</si>
  <si>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</si>
  <si>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</si>
  <si>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</si>
  <si>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</si>
  <si>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</si>
  <si>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</si>
  <si>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</si>
  <si>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</si>
  <si>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</si>
  <si>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</si>
  <si>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</si>
  <si>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</si>
  <si>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</si>
  <si>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</si>
  <si>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</si>
  <si>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</si>
  <si>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</si>
  <si>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</si>
  <si>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</si>
  <si>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</si>
  <si>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</si>
  <si>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</si>
  <si>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</si>
  <si>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</si>
  <si>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</si>
  <si>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</si>
  <si>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</si>
  <si>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</si>
  <si>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</si>
  <si>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</si>
  <si>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</si>
  <si>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</si>
  <si>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</si>
  <si>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</si>
  <si>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</si>
  <si>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</si>
  <si>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</si>
  <si>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</si>
  <si>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</si>
  <si>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</si>
  <si>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</si>
  <si>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</si>
  <si>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</si>
  <si>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</si>
  <si>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</si>
  <si>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</si>
  <si>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</si>
  <si>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</si>
  <si>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</si>
  <si>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</si>
  <si>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</si>
  <si>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</si>
  <si>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</si>
  <si>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</si>
  <si>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</si>
  <si>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</si>
  <si>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</si>
  <si>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</si>
  <si>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</si>
  <si>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</si>
  <si>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</si>
  <si>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</si>
  <si>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</si>
  <si>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</si>
  <si>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</si>
  <si>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</si>
  <si>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</si>
  <si>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</si>
  <si>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</si>
  <si>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</si>
  <si>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</si>
  <si>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</si>
  <si>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</si>
  <si>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</si>
  <si>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</si>
  <si>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</si>
  <si>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</si>
  <si>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</si>
  <si>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</si>
  <si>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</si>
  <si>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</si>
  <si>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</si>
  <si>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</si>
  <si>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</si>
  <si>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</si>
  <si>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</si>
  <si>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</si>
  <si>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</si>
  <si>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</si>
  <si>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</si>
  <si>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</si>
  <si>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</si>
  <si>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</si>
  <si>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</si>
  <si>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</si>
  <si>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</si>
  <si>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</si>
  <si>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</si>
  <si>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</si>
  <si>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</si>
  <si>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</si>
  <si>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</si>
  <si>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</si>
  <si>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</si>
  <si>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</si>
  <si>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</si>
  <si>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</si>
  <si>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</si>
  <si>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</si>
  <si>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</si>
  <si>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</si>
  <si>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</si>
  <si>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</si>
  <si>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</si>
  <si>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</si>
  <si>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</si>
  <si>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</si>
  <si>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</si>
  <si>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</si>
  <si>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</si>
  <si>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</si>
  <si>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</si>
  <si>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</si>
  <si>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</si>
  <si>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</si>
  <si>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</si>
  <si>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</si>
  <si>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</si>
  <si>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</si>
  <si>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</si>
  <si>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</si>
  <si>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</si>
  <si>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</si>
  <si>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</si>
  <si>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</si>
  <si>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</si>
  <si>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</si>
  <si>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</si>
  <si>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</si>
  <si>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</si>
  <si>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</si>
  <si>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</si>
  <si>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</si>
  <si>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</si>
  <si>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</si>
  <si>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</si>
  <si>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</si>
  <si>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</si>
  <si>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</si>
  <si>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</si>
  <si>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</si>
  <si>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</si>
  <si>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</si>
  <si>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</si>
  <si>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</si>
  <si>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</si>
  <si>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</si>
  <si>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</si>
  <si>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</si>
  <si>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</si>
  <si>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</si>
  <si>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</si>
  <si>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</si>
  <si>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</si>
  <si>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</si>
  <si>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</si>
  <si>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</si>
  <si>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</si>
  <si>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</si>
  <si>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</si>
  <si>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</si>
  <si>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</si>
  <si>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</si>
  <si>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</si>
  <si>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</si>
  <si>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</si>
  <si>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</si>
  <si>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</si>
  <si>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</si>
  <si>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</si>
  <si>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</si>
  <si>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</si>
  <si>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</si>
  <si>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</si>
  <si>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</si>
  <si>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</si>
  <si>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</si>
  <si>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</si>
  <si>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</si>
  <si>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</si>
  <si>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</si>
  <si>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</si>
  <si>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</si>
  <si>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</si>
  <si>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</si>
  <si>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</si>
  <si>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</si>
  <si>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</si>
  <si>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</si>
  <si>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</si>
  <si>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</si>
  <si>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</si>
  <si>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</si>
  <si>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</si>
  <si>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</si>
  <si>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</si>
  <si>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</si>
  <si>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</si>
  <si>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</si>
  <si>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</si>
  <si>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</si>
  <si>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</si>
  <si>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</si>
  <si>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</si>
  <si>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</si>
  <si>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</si>
  <si>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</si>
  <si>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</si>
  <si>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</si>
  <si>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</si>
  <si>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</si>
  <si>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</si>
  <si>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</si>
  <si>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</si>
  <si>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</si>
  <si>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</si>
  <si>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</si>
  <si>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</si>
  <si>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</si>
  <si>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</si>
  <si>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</si>
  <si>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</si>
  <si>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</si>
  <si>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</si>
  <si>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</si>
  <si>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</si>
  <si>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</si>
  <si>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</si>
  <si>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</si>
  <si>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</si>
  <si>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</si>
  <si>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</si>
  <si>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</si>
  <si>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</si>
  <si>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</si>
  <si>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</si>
  <si>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</si>
  <si>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</si>
  <si>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</si>
  <si>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</si>
  <si>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</si>
  <si>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</si>
  <si>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</si>
  <si>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</si>
  <si>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</si>
  <si>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</si>
  <si>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</si>
  <si>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</si>
  <si>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</si>
  <si>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</si>
  <si>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</si>
  <si>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</si>
  <si>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</si>
  <si>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</si>
  <si>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</si>
  <si>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</si>
  <si>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</si>
  <si>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</si>
  <si>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</si>
  <si>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</si>
  <si>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</si>
  <si>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</si>
  <si>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</si>
  <si>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</si>
  <si>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</si>
  <si>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</si>
  <si>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</si>
  <si>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</si>
  <si>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</si>
  <si>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</si>
  <si>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</si>
  <si>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</si>
  <si>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</si>
  <si>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</si>
  <si>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</si>
  <si>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</si>
  <si>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</si>
  <si>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</si>
  <si>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</si>
  <si>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</si>
  <si>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</si>
  <si>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</si>
  <si>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</si>
  <si>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</si>
  <si>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</si>
  <si>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</si>
  <si>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</si>
  <si>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</si>
  <si>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</si>
  <si>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</si>
  <si>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</si>
  <si>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</si>
  <si>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</si>
  <si>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</si>
  <si>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</si>
  <si>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</si>
  <si>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</si>
  <si>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</si>
  <si>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</si>
  <si>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</si>
  <si>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</si>
  <si>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</si>
  <si>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</si>
  <si>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</si>
  <si>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</si>
  <si>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</si>
  <si>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</si>
  <si>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</si>
  <si>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</si>
  <si>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</si>
  <si>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</si>
  <si>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</si>
  <si>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</si>
  <si>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</si>
  <si>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</si>
  <si>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</si>
  <si>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</si>
  <si>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</si>
  <si>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</si>
  <si>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</si>
  <si>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</si>
  <si>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</si>
  <si>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</si>
  <si>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</si>
  <si>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</si>
  <si>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</si>
  <si>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</si>
  <si>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</si>
  <si>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</si>
  <si>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</si>
  <si>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</si>
  <si>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</si>
  <si>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</si>
  <si>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</si>
  <si>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</si>
  <si>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</si>
  <si>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</si>
  <si>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</si>
  <si>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</si>
  <si>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</si>
  <si>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</si>
  <si>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</si>
  <si>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</si>
  <si>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</si>
  <si>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</si>
  <si>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</si>
  <si>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</si>
  <si>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</si>
  <si>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</si>
  <si>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</si>
  <si>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</si>
  <si>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</si>
  <si>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</si>
  <si>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</si>
  <si>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</si>
  <si>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</si>
  <si>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</si>
  <si>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</si>
  <si>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</si>
  <si>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</si>
  <si>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</si>
  <si>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</si>
  <si>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</si>
  <si>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</si>
  <si>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</si>
  <si>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</si>
  <si>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</si>
  <si>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</si>
  <si>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</si>
  <si>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</si>
  <si>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</si>
  <si>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</si>
  <si>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</si>
  <si>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</si>
  <si>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</si>
  <si>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</si>
  <si>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</si>
  <si>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</si>
  <si>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</si>
  <si>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</si>
  <si>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</si>
  <si>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</si>
  <si>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</si>
  <si>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</si>
  <si>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</si>
  <si>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</si>
  <si>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</si>
  <si>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</si>
  <si>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</si>
  <si>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</si>
  <si>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</si>
  <si>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</si>
  <si>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</si>
  <si>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</si>
  <si>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</si>
  <si>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</si>
  <si>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</si>
  <si>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</si>
  <si>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</si>
  <si>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</si>
  <si>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</si>
  <si>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</si>
  <si>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</si>
  <si>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</si>
  <si>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</si>
  <si>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</si>
  <si>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</si>
  <si>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</si>
  <si>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</si>
  <si>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</si>
  <si>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</si>
  <si>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</si>
  <si>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</si>
  <si>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</si>
  <si>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</si>
  <si>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</si>
  <si>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</si>
  <si>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</si>
  <si>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</si>
  <si>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</si>
  <si>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</si>
  <si>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</si>
  <si>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</si>
  <si>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</si>
  <si>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</si>
  <si>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</si>
  <si>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</si>
  <si>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</si>
  <si>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</si>
  <si>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</si>
  <si>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</si>
  <si>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</si>
  <si>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</si>
  <si>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</si>
  <si>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</si>
  <si>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</si>
  <si>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</si>
  <si>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</si>
  <si>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</si>
  <si>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</si>
  <si>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</si>
  <si>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</si>
  <si>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</si>
  <si>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</si>
  <si>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</si>
  <si>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</si>
  <si>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</si>
  <si>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</si>
  <si>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</si>
  <si>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</si>
  <si>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</si>
  <si>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</si>
  <si>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</si>
  <si>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</si>
  <si>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</si>
  <si>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</si>
  <si>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</si>
  <si>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</si>
  <si>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</si>
  <si>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</si>
  <si>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</si>
  <si>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</si>
  <si>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</si>
  <si>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</si>
  <si>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</si>
  <si>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</si>
  <si>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</si>
  <si>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</si>
  <si>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</si>
  <si>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</si>
  <si>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</si>
  <si>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</si>
  <si>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</si>
  <si>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</si>
  <si>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</si>
  <si>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</si>
  <si>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</si>
  <si>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</si>
  <si>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</si>
  <si>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</si>
  <si>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</si>
  <si>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</si>
  <si>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</si>
  <si>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</si>
  <si>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</si>
  <si>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</si>
  <si>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</si>
  <si>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</si>
  <si>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</si>
  <si>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</si>
  <si>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</si>
  <si>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</si>
  <si>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</si>
  <si>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</si>
  <si>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</si>
  <si>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</si>
  <si>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</si>
  <si>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</si>
  <si>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</si>
  <si>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</si>
  <si>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</si>
  <si>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</si>
  <si>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</si>
  <si>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</si>
  <si>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</si>
  <si>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</si>
  <si>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</si>
  <si>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</si>
  <si>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</si>
  <si>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</si>
  <si>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</si>
  <si>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</si>
  <si>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</si>
  <si>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</si>
  <si>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</si>
  <si>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</si>
  <si>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</si>
  <si>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</si>
  <si>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</si>
  <si>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</si>
  <si>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</si>
  <si>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</si>
  <si>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</si>
  <si>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</si>
  <si>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</si>
  <si>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</si>
  <si>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</si>
  <si>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</si>
  <si>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</si>
  <si>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</si>
  <si>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</si>
  <si>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</si>
  <si>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</si>
  <si>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</si>
  <si>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</si>
  <si>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</si>
  <si>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</si>
  <si>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</si>
  <si>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</si>
  <si>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</si>
  <si>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</si>
  <si>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</si>
  <si>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</si>
  <si>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</si>
  <si>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</si>
  <si>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</si>
  <si>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</si>
  <si>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</si>
  <si>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</si>
  <si>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</si>
  <si>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</si>
  <si>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</si>
  <si>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</si>
  <si>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</si>
  <si>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</si>
  <si>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</si>
  <si>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</si>
  <si>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</si>
  <si>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</si>
  <si>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</si>
  <si>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</si>
  <si>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</si>
  <si>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</si>
  <si>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</si>
  <si>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</si>
  <si>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</si>
  <si>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</si>
  <si>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</si>
  <si>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</si>
  <si>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</si>
  <si>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</si>
  <si>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</si>
  <si>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</si>
  <si>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</si>
  <si>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</si>
  <si>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</si>
  <si>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</si>
  <si>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</si>
  <si>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</si>
  <si>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</si>
  <si>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</si>
  <si>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</si>
  <si>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</si>
  <si>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</si>
  <si>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</si>
  <si>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</si>
  <si>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</si>
  <si>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</si>
  <si>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</si>
  <si>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</si>
  <si>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</si>
  <si>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</si>
  <si>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</si>
  <si>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</si>
  <si>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</si>
  <si>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</si>
  <si>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</si>
  <si>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</si>
  <si>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</si>
  <si>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</si>
  <si>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</si>
  <si>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</si>
  <si>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</si>
  <si>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</si>
  <si>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</si>
  <si>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</si>
  <si>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</si>
  <si>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</si>
  <si>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</si>
  <si>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</si>
  <si>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</si>
  <si>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</si>
  <si>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</si>
  <si>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</si>
  <si>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</si>
  <si>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</si>
  <si>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</si>
  <si>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</si>
  <si>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</si>
  <si>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</si>
  <si>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</si>
  <si>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</si>
  <si>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</si>
  <si>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</si>
  <si>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</si>
  <si>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</si>
  <si>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</si>
  <si>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</si>
  <si>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</si>
  <si>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</si>
  <si>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</si>
  <si>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</si>
  <si>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</si>
  <si>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</si>
  <si>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</si>
  <si>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</si>
  <si>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</si>
  <si>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</si>
  <si>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</si>
  <si>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</si>
  <si>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</si>
  <si>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</si>
  <si>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</si>
  <si>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</si>
  <si>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</si>
  <si>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</si>
  <si>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</si>
  <si>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</si>
  <si>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</si>
  <si>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</si>
  <si>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</si>
  <si>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</si>
  <si>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</si>
  <si>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</si>
  <si>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</si>
  <si>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</si>
  <si>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</si>
  <si>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</si>
  <si>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</si>
  <si>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</si>
  <si>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</si>
  <si>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</si>
  <si>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</si>
  <si>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</si>
  <si>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</si>
  <si>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</si>
  <si>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</si>
  <si>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</si>
  <si>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</si>
  <si>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</si>
  <si>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</si>
  <si>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</si>
  <si>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</si>
  <si>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</si>
  <si>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</si>
  <si>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</si>
  <si>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</si>
  <si>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</si>
  <si>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</si>
  <si>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</si>
  <si>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</si>
  <si>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</si>
  <si>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</si>
  <si>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</si>
  <si>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</si>
  <si>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</si>
  <si>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</si>
  <si>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</si>
  <si>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</si>
  <si>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</si>
  <si>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</si>
  <si>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</si>
  <si>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</si>
  <si>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</si>
  <si>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</si>
  <si>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</si>
  <si>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</si>
  <si>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</si>
  <si>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</si>
  <si>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</si>
  <si>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</si>
  <si>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</si>
  <si>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</si>
  <si>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</si>
  <si>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</si>
  <si>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</si>
  <si>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</si>
  <si>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</si>
  <si>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</si>
  <si>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</si>
  <si>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</si>
  <si>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</si>
  <si>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</si>
  <si>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</si>
  <si>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</si>
  <si>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</si>
  <si>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</si>
  <si>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</si>
  <si>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</si>
  <si>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</si>
  <si>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</si>
  <si>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</si>
  <si>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</si>
  <si>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</si>
  <si>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</si>
  <si>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</si>
  <si>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</si>
  <si>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</si>
  <si>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</si>
  <si>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</si>
  <si>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</si>
  <si>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</si>
  <si>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</si>
  <si>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</si>
  <si>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</si>
  <si>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</si>
  <si>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</si>
  <si>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</si>
  <si>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</si>
  <si>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</si>
  <si>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</si>
  <si>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</si>
  <si>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</si>
  <si>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</si>
  <si>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</si>
  <si>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</si>
  <si>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</si>
  <si>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</si>
  <si>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</si>
  <si>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</si>
  <si>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</si>
  <si>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</si>
  <si>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</si>
  <si>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</si>
  <si>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</si>
  <si>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</si>
  <si>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</si>
  <si>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</si>
  <si>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</si>
  <si>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</si>
  <si>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</si>
  <si>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</si>
  <si>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</si>
  <si>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</si>
  <si>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</si>
  <si>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</si>
  <si>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</si>
  <si>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</si>
  <si>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</si>
  <si>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</si>
  <si>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</si>
  <si>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</si>
  <si>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</si>
  <si>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</si>
  <si>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</si>
  <si>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</si>
  <si>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</si>
  <si>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</si>
  <si>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</si>
  <si>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</si>
  <si>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</si>
  <si>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</si>
  <si>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</si>
  <si>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</si>
  <si>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</si>
  <si>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</si>
  <si>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</si>
  <si>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</si>
  <si>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</si>
  <si>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</si>
  <si>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</si>
  <si>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</si>
  <si>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</si>
  <si>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</si>
  <si>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</si>
  <si>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</si>
  <si>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</si>
  <si>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</si>
  <si>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</si>
  <si>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</si>
  <si>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</si>
  <si>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</si>
  <si>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</si>
  <si>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</si>
  <si>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</si>
  <si>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</si>
  <si>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</si>
  <si>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</si>
  <si>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</si>
  <si>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</si>
  <si>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</si>
  <si>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</si>
  <si>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</si>
  <si>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</si>
  <si>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</si>
  <si>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</si>
  <si>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</si>
  <si>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</si>
  <si>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</si>
  <si>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</si>
  <si>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</si>
  <si>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</si>
  <si>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</si>
  <si>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</si>
  <si>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</si>
  <si>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</si>
  <si>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</si>
  <si>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</si>
  <si>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</si>
  <si>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</si>
  <si>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</si>
  <si>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</si>
  <si>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</si>
  <si>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</si>
  <si>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</si>
  <si>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</si>
  <si>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</si>
  <si>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</si>
  <si>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</si>
  <si>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</si>
  <si>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</si>
  <si>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</si>
  <si>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</si>
  <si>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</si>
  <si>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</si>
  <si>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</si>
  <si>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</si>
  <si>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</si>
  <si>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</si>
  <si>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</si>
  <si>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</si>
  <si>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</si>
  <si>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</si>
  <si>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</si>
  <si>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</si>
  <si>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</si>
  <si>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</si>
  <si>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</si>
  <si>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</si>
  <si>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</si>
  <si>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</si>
  <si>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</si>
  <si>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</si>
  <si>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</si>
  <si>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</si>
  <si>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</si>
  <si>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</si>
  <si>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</si>
  <si>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</si>
  <si>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</si>
  <si>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</si>
  <si>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</si>
  <si>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</si>
  <si>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</si>
  <si>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</si>
  <si>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</si>
  <si>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</si>
  <si>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</si>
  <si>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</si>
  <si>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</si>
  <si>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</si>
  <si>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</si>
  <si>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</si>
  <si>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</si>
  <si>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</si>
  <si>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</si>
  <si>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</si>
  <si>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</si>
  <si>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</si>
  <si>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</si>
  <si>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</si>
  <si>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</si>
  <si>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</si>
  <si>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L'AVEYRON A LA VALETTE</t>
  </si>
  <si>
    <t>L'AVEYRON</t>
  </si>
  <si>
    <t>05126100</t>
  </si>
  <si>
    <t>18310006400033</t>
  </si>
  <si>
    <t>Agence de l'Eau Adour-Garonne</t>
  </si>
  <si>
    <t>34255833500077</t>
  </si>
  <si>
    <t>AQUASCOP BIOLOGIE site de Monptellier</t>
  </si>
  <si>
    <t>IBMR-18-M147</t>
  </si>
  <si>
    <t>GEOFFROY SEVENO, DAMIEN RICARD</t>
  </si>
  <si>
    <t>IBMR standard</t>
  </si>
  <si>
    <t>DROITE</t>
  </si>
  <si>
    <t>ETIAGE NORMAL</t>
  </si>
  <si>
    <t>FAIBLEMENT NUAGEUX</t>
  </si>
  <si>
    <t>FAIBLE</t>
  </si>
  <si>
    <t>OUI</t>
  </si>
  <si>
    <t>Ecume jaune. HE&lt;2017</t>
  </si>
  <si>
    <t>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</si>
</sst>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9">
      <selection activeCell="C38" sqref="C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642233</v>
      </c>
      <c r="G10" s="91"/>
      <c r="H10" s="92"/>
    </row>
    <row r="11" spans="1:8" ht="15">
      <c r="A11" s="10" t="s">
        <v>2281</v>
      </c>
      <c r="B11" s="47">
        <v>43320</v>
      </c>
      <c r="D11" s="10" t="s">
        <v>2284</v>
      </c>
      <c r="E11" s="52">
        <v>6363928</v>
      </c>
      <c r="G11" s="91"/>
      <c r="H11" s="92"/>
    </row>
    <row r="12" spans="1:8" ht="15">
      <c r="A12" s="10" t="s">
        <v>2287</v>
      </c>
      <c r="B12" s="52" t="s">
        <v>5290</v>
      </c>
      <c r="D12" s="10" t="s">
        <v>2285</v>
      </c>
      <c r="E12" s="52">
        <v>642168</v>
      </c>
      <c r="G12" s="93"/>
      <c r="H12" s="94"/>
    </row>
    <row r="13" spans="1:5" ht="17.25" customHeight="1" thickBot="1">
      <c r="A13" s="2"/>
      <c r="B13" s="55"/>
      <c r="D13" s="10" t="s">
        <v>2286</v>
      </c>
      <c r="E13" s="52">
        <v>6363862</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642233</v>
      </c>
    </row>
    <row r="18" spans="1:3" ht="15">
      <c r="A18" s="105"/>
      <c r="B18" s="49" t="s">
        <v>2271</v>
      </c>
      <c r="C18" s="61">
        <f>E11</f>
        <v>6363928</v>
      </c>
    </row>
    <row r="19" spans="1:2" ht="15">
      <c r="A19" s="3" t="s">
        <v>2063</v>
      </c>
      <c r="B19" s="29">
        <v>410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18.2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13</v>
      </c>
      <c r="D35" s="28" t="s">
        <v>2288</v>
      </c>
      <c r="E35" s="32">
        <v>87</v>
      </c>
    </row>
    <row r="36" spans="1:5" s="7" customFormat="1" ht="15" customHeight="1">
      <c r="A36" s="5" t="s">
        <v>2113</v>
      </c>
      <c r="B36" s="30">
        <v>15</v>
      </c>
      <c r="C36" s="6"/>
      <c r="D36" s="8" t="s">
        <v>2112</v>
      </c>
      <c r="E36" s="30">
        <v>89</v>
      </c>
    </row>
    <row r="37" spans="1:5" s="7" customFormat="1" ht="15" customHeight="1">
      <c r="A37" s="5" t="s">
        <v>2111</v>
      </c>
      <c r="B37" s="30">
        <v>17</v>
      </c>
      <c r="C37" s="6"/>
      <c r="D37" s="8" t="s">
        <v>2110</v>
      </c>
      <c r="E37" s="30">
        <v>17.9</v>
      </c>
    </row>
    <row r="38" spans="1:5" s="7" customFormat="1" ht="15" customHeight="1">
      <c r="A38" s="5" t="s">
        <v>2115</v>
      </c>
      <c r="B38" s="30">
        <v>1</v>
      </c>
      <c r="C38" s="6"/>
      <c r="D38" s="8" t="s">
        <v>2115</v>
      </c>
      <c r="E38" s="30">
        <v>1</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v>4</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3</v>
      </c>
      <c r="C67" s="6"/>
      <c r="D67" s="10" t="s">
        <v>2087</v>
      </c>
      <c r="E67" s="9"/>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v>3</v>
      </c>
    </row>
    <row r="75" spans="1:5" s="15" customFormat="1" ht="15">
      <c r="A75" s="3" t="s">
        <v>2081</v>
      </c>
      <c r="B75" s="9">
        <v>3</v>
      </c>
      <c r="C75" s="6"/>
      <c r="D75" s="10" t="s">
        <v>2081</v>
      </c>
      <c r="E75" s="9">
        <v>3</v>
      </c>
    </row>
    <row r="76" spans="1:5" s="15" customFormat="1" ht="15">
      <c r="A76" s="3" t="s">
        <v>2080</v>
      </c>
      <c r="B76" s="9"/>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1</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c r="C84" s="6"/>
      <c r="D84" s="10" t="s">
        <v>2074</v>
      </c>
      <c r="E84" s="9">
        <v>3</v>
      </c>
    </row>
    <row r="85" spans="1:5" s="15" customFormat="1" ht="15">
      <c r="A85" s="3" t="s">
        <v>2073</v>
      </c>
      <c r="B85" s="9">
        <v>2</v>
      </c>
      <c r="C85" s="6"/>
      <c r="D85" s="10" t="s">
        <v>2073</v>
      </c>
      <c r="E85" s="9">
        <v>4</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5298</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0.01</v>
      </c>
      <c r="E97" s="35"/>
      <c r="F97" s="35" t="s">
        <v>2294</v>
      </c>
    </row>
    <row r="98" spans="1:6" ht="15">
      <c r="A98" s="33" t="s">
        <v>528</v>
      </c>
      <c r="B98" s="20" t="str">
        <f>VLOOKUP(A98,'Ref Taxo'!A:B,2,FALSE)</f>
        <v>Diatoma</v>
      </c>
      <c r="C98" s="21">
        <f>VLOOKUP(A98,'Ref Taxo'!A:D,4,FALSE)</f>
        <v>6627</v>
      </c>
      <c r="D98" s="34">
        <v>0.01</v>
      </c>
      <c r="E98" s="35"/>
      <c r="F98" s="35" t="s">
        <v>2294</v>
      </c>
    </row>
    <row r="99" spans="1:6" ht="15">
      <c r="A99" s="33" t="s">
        <v>842</v>
      </c>
      <c r="B99" s="20" t="str">
        <f>VLOOKUP(A99,'Ref Taxo'!A:B,2,FALSE)</f>
        <v>Hildenbrandia</v>
      </c>
      <c r="C99" s="21">
        <f>VLOOKUP(A99,'Ref Taxo'!A:D,4,FALSE)</f>
        <v>1157</v>
      </c>
      <c r="D99" s="34">
        <v>0.2</v>
      </c>
      <c r="E99" s="35">
        <v>0.25</v>
      </c>
      <c r="F99" s="35" t="s">
        <v>2294</v>
      </c>
    </row>
    <row r="100" spans="1:6" ht="15">
      <c r="A100" s="33" t="s">
        <v>1306</v>
      </c>
      <c r="B100" s="20" t="str">
        <f>VLOOKUP(A100,'Ref Taxo'!A:B,2,FALSE)</f>
        <v>Oscillatoria</v>
      </c>
      <c r="C100" s="21">
        <f>VLOOKUP(A100,'Ref Taxo'!A:D,4,FALSE)</f>
        <v>1108</v>
      </c>
      <c r="D100" s="34">
        <v>0.01</v>
      </c>
      <c r="E100" s="35">
        <v>1</v>
      </c>
      <c r="F100" s="35" t="s">
        <v>2294</v>
      </c>
    </row>
    <row r="101" spans="1:6" ht="15">
      <c r="A101" s="33" t="s">
        <v>1322</v>
      </c>
      <c r="B101" s="20" t="str">
        <f>VLOOKUP(A101,'Ref Taxo'!A:B,2,FALSE)</f>
        <v xml:space="preserve">Paralemanea </v>
      </c>
      <c r="C101" s="21">
        <f>VLOOKUP(A101,'Ref Taxo'!A:D,4,FALSE)</f>
        <v>31566</v>
      </c>
      <c r="D101" s="34">
        <v>0.01</v>
      </c>
      <c r="E101" s="35"/>
      <c r="F101" s="35" t="s">
        <v>2294</v>
      </c>
    </row>
    <row r="102" spans="1:6" ht="15">
      <c r="A102" s="33" t="s">
        <v>1883</v>
      </c>
      <c r="B102" s="20" t="str">
        <f>VLOOKUP(A102,'Ref Taxo'!A:B,2,FALSE)</f>
        <v>Spirogyra</v>
      </c>
      <c r="C102" s="21">
        <f>VLOOKUP(A102,'Ref Taxo'!A:D,4,FALSE)</f>
        <v>1147</v>
      </c>
      <c r="D102" s="34">
        <v>0.01</v>
      </c>
      <c r="E102" s="35">
        <v>0.05</v>
      </c>
      <c r="F102" s="35" t="s">
        <v>2294</v>
      </c>
    </row>
    <row r="103" spans="1:6" ht="15">
      <c r="A103" s="33" t="s">
        <v>435</v>
      </c>
      <c r="B103" s="20" t="str">
        <f>VLOOKUP(A103,'Ref Taxo'!A:B,2,FALSE)</f>
        <v>Cinclidotus riparius</v>
      </c>
      <c r="C103" s="21">
        <f>VLOOKUP(A103,'Ref Taxo'!A:D,4,FALSE)</f>
        <v>1321</v>
      </c>
      <c r="D103" s="34">
        <v>0.01</v>
      </c>
      <c r="E103" s="35"/>
      <c r="F103" s="35" t="s">
        <v>2294</v>
      </c>
    </row>
    <row r="104" spans="1:6" ht="15">
      <c r="A104" s="33" t="s">
        <v>28</v>
      </c>
      <c r="B104" s="20" t="str">
        <f>VLOOKUP(A104,'Ref Taxo'!A:B,2,FALSE)</f>
        <v>Agrostis stolonifera</v>
      </c>
      <c r="C104" s="21">
        <f>VLOOKUP(A104,'Ref Taxo'!A:D,4,FALSE)</f>
        <v>1543</v>
      </c>
      <c r="D104" s="34"/>
      <c r="E104" s="35">
        <v>0.02</v>
      </c>
      <c r="F104" s="35" t="s">
        <v>2294</v>
      </c>
    </row>
    <row r="105" spans="1:6" ht="15">
      <c r="A105" s="33" t="s">
        <v>1366</v>
      </c>
      <c r="B105" s="20" t="str">
        <f>VLOOKUP(A105,'Ref Taxo'!A:B,2,FALSE)</f>
        <v>Phalaris arundinacea</v>
      </c>
      <c r="C105" s="21">
        <f>VLOOKUP(A105,'Ref Taxo'!A:D,4,FALSE)</f>
        <v>1577</v>
      </c>
      <c r="D105" s="34"/>
      <c r="E105" s="35">
        <v>0.01</v>
      </c>
      <c r="F105" s="35" t="s">
        <v>2294</v>
      </c>
    </row>
    <row r="106" spans="1:6" ht="15">
      <c r="A106" s="33" t="s">
        <v>1104</v>
      </c>
      <c r="B106" s="20" t="str">
        <f>VLOOKUP(A106,'Ref Taxo'!A:B,2,FALSE)</f>
        <v>Lythrum salicaria</v>
      </c>
      <c r="C106" s="21">
        <f>VLOOKUP(A106,'Ref Taxo'!A:D,4,FALSE)</f>
        <v>1823</v>
      </c>
      <c r="D106" s="34"/>
      <c r="E106" s="35">
        <v>0.01</v>
      </c>
      <c r="F106" s="35" t="s">
        <v>2294</v>
      </c>
    </row>
    <row r="107" spans="1:6" ht="15">
      <c r="A107" s="33" t="s">
        <v>1207</v>
      </c>
      <c r="B107" s="20" t="str">
        <f>VLOOKUP(A107,'Ref Taxo'!A:B,2,FALSE)</f>
        <v>Myriophyllum spicatum</v>
      </c>
      <c r="C107" s="21">
        <f>VLOOKUP(A107,'Ref Taxo'!A:D,4,FALSE)</f>
        <v>1778</v>
      </c>
      <c r="D107" s="34">
        <v>0.01</v>
      </c>
      <c r="E107" s="35">
        <v>0.01</v>
      </c>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2019-03-04T17:59:27Z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