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<sst xmlns="http://schemas.openxmlformats.org/spreadsheetml/2006/main" count="6483" uniqueCount="5306">
  <si>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</si>
  <si>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</si>
  <si>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</si>
  <si>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</si>
  <si>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</si>
  <si>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</si>
  <si>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</si>
  <si>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</si>
  <si>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</si>
  <si>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</si>
  <si>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</si>
  <si>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</si>
  <si>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</si>
  <si>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</si>
  <si>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</si>
  <si>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</si>
  <si>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</si>
  <si>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</si>
  <si>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</si>
  <si>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</si>
  <si>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</si>
  <si>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</si>
  <si>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</si>
  <si>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</si>
  <si>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</si>
  <si>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</si>
  <si>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</si>
  <si>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</si>
  <si>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</si>
  <si>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</si>
  <si>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</si>
  <si>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</si>
  <si>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</si>
  <si>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</si>
  <si>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</si>
  <si>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</si>
  <si>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</si>
  <si>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</si>
  <si>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</si>
  <si>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</si>
  <si>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</si>
  <si>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</si>
  <si>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</si>
  <si>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</si>
  <si>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</si>
  <si>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</si>
  <si>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</si>
  <si>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</si>
  <si>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</si>
  <si>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</si>
  <si>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</si>
  <si>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</si>
  <si>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</si>
  <si>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</si>
  <si>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</si>
  <si>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</si>
  <si>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</si>
  <si>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</si>
  <si>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</si>
  <si>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</si>
  <si>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</si>
  <si>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</si>
  <si>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</si>
  <si>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</si>
  <si>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</si>
  <si>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</si>
  <si>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</si>
  <si>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</si>
  <si>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</si>
  <si>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</si>
  <si>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</si>
  <si>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</si>
  <si>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</si>
  <si>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</si>
  <si>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</si>
  <si>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</si>
  <si>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</si>
  <si>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</si>
  <si>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</si>
  <si>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</si>
  <si>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</si>
  <si>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</si>
  <si>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</si>
  <si>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</si>
  <si>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</si>
  <si>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</si>
  <si>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</si>
  <si>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</si>
  <si>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</si>
  <si>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</si>
  <si>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</si>
  <si>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</si>
  <si>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</si>
  <si>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</si>
  <si>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</si>
  <si>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</si>
  <si>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</si>
  <si>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</si>
  <si>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</si>
  <si>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</si>
  <si>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</si>
  <si>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</si>
  <si>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</si>
  <si>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</si>
  <si>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</si>
  <si>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</si>
  <si>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</si>
  <si>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</si>
  <si>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</si>
  <si>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</si>
  <si>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</si>
  <si>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</si>
  <si>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</si>
  <si>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</si>
  <si>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</si>
  <si>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</si>
  <si>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</si>
  <si>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</si>
  <si>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</si>
  <si>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</si>
  <si>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</si>
  <si>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</si>
  <si>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</si>
  <si>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</si>
  <si>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</si>
  <si>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</si>
  <si>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</si>
  <si>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</si>
  <si>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</si>
  <si>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</si>
  <si>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</si>
  <si>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</si>
  <si>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</si>
  <si>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</si>
  <si>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</si>
  <si>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</si>
  <si>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</si>
  <si>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</si>
  <si>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</si>
  <si>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</si>
  <si>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</si>
  <si>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</si>
  <si>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</si>
  <si>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</si>
  <si>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</si>
  <si>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</si>
  <si>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</si>
  <si>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</si>
  <si>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</si>
  <si>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</si>
  <si>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</si>
  <si>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</si>
  <si>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</si>
  <si>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</si>
  <si>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</si>
  <si>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</si>
  <si>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</si>
  <si>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</si>
  <si>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</si>
  <si>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</si>
  <si>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</si>
  <si>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</si>
  <si>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</si>
  <si>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</si>
  <si>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</si>
  <si>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</si>
  <si>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</si>
  <si>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</si>
  <si>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</si>
  <si>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</si>
  <si>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</si>
  <si>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</si>
  <si>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</si>
  <si>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</si>
  <si>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</si>
  <si>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</si>
  <si>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</si>
  <si>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</si>
  <si>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</si>
  <si>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</si>
  <si>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</si>
  <si>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</si>
  <si>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</si>
  <si>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</si>
  <si>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</si>
  <si>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</si>
  <si>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</si>
  <si>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</si>
  <si>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</si>
  <si>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</si>
  <si>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</si>
  <si>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</si>
  <si>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</si>
  <si>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</si>
  <si>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</si>
  <si>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</si>
  <si>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</si>
  <si>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</si>
  <si>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</si>
  <si>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</si>
  <si>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</si>
  <si>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</si>
  <si>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</si>
  <si>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</si>
  <si>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</si>
  <si>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</si>
  <si>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</si>
  <si>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</si>
  <si>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</si>
  <si>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</si>
  <si>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</si>
  <si>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</si>
  <si>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</si>
  <si>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</si>
  <si>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</si>
  <si>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</si>
  <si>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</si>
  <si>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</si>
  <si>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</si>
  <si>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</si>
  <si>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</si>
  <si>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</si>
  <si>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</si>
  <si>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</si>
  <si>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</si>
  <si>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</si>
  <si>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</si>
  <si>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</si>
  <si>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</si>
  <si>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</si>
  <si>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</si>
  <si>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</si>
  <si>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</si>
  <si>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</si>
  <si>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</si>
  <si>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</si>
  <si>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</si>
  <si>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</si>
  <si>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</si>
  <si>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</si>
  <si>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</si>
  <si>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</si>
  <si>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</si>
  <si>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</si>
  <si>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</si>
  <si>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</si>
  <si>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</si>
  <si>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</si>
  <si>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</si>
  <si>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</si>
  <si>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</si>
  <si>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</si>
  <si>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</si>
  <si>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</si>
  <si>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</si>
  <si>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</si>
  <si>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</si>
  <si>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</si>
  <si>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</si>
  <si>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</si>
  <si>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</si>
  <si>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</si>
  <si>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</si>
  <si>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</si>
  <si>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</si>
  <si>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</si>
  <si>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</si>
  <si>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</si>
  <si>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</si>
  <si>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</si>
  <si>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</si>
  <si>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</si>
  <si>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</si>
  <si>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</si>
  <si>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</si>
  <si>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</si>
  <si>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</si>
  <si>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</si>
  <si>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</si>
  <si>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</si>
  <si>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</si>
  <si>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</si>
  <si>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</si>
  <si>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</si>
  <si>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</si>
  <si>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</si>
  <si>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</si>
  <si>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</si>
  <si>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</si>
  <si>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</si>
  <si>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</si>
  <si>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</si>
  <si>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</si>
  <si>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</si>
  <si>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</si>
  <si>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</si>
  <si>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</si>
  <si>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</si>
  <si>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</si>
  <si>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</si>
  <si>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</si>
  <si>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</si>
  <si>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</si>
  <si>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</si>
  <si>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</si>
  <si>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</si>
  <si>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</si>
  <si>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</si>
  <si>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</si>
  <si>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</si>
  <si>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</si>
  <si>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</si>
  <si>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</si>
  <si>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</si>
  <si>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</si>
  <si>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</si>
  <si>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</si>
  <si>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</si>
  <si>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</si>
  <si>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</si>
  <si>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</si>
  <si>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</si>
  <si>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</si>
  <si>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</si>
  <si>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</si>
  <si>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</si>
  <si>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</si>
  <si>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</si>
  <si>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</si>
  <si>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</si>
  <si>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</si>
  <si>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</si>
  <si>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</si>
  <si>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</si>
  <si>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</si>
  <si>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</si>
  <si>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</si>
  <si>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</si>
  <si>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</si>
  <si>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</si>
  <si>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</si>
  <si>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</si>
  <si>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</si>
  <si>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</si>
  <si>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</si>
  <si>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</si>
  <si>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</si>
  <si>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</si>
  <si>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</si>
  <si>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</si>
  <si>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</si>
  <si>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</si>
  <si>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</si>
  <si>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</si>
  <si>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</si>
  <si>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</si>
  <si>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</si>
  <si>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</si>
  <si>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</si>
  <si>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</si>
  <si>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</si>
  <si>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</si>
  <si>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</si>
  <si>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</si>
  <si>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</si>
  <si>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</si>
  <si>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</si>
  <si>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</si>
  <si>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</si>
  <si>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</si>
  <si>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</si>
  <si>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</si>
  <si>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</si>
  <si>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</si>
  <si>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</si>
  <si>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</si>
  <si>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</si>
  <si>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</si>
  <si>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</si>
  <si>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</si>
  <si>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</si>
  <si>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</si>
  <si>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</si>
  <si>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</si>
  <si>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</si>
  <si>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</si>
  <si>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</si>
  <si>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</si>
  <si>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</si>
  <si>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</si>
  <si>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</si>
  <si>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</si>
  <si>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</si>
  <si>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</si>
  <si>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</si>
  <si>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</si>
  <si>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</si>
  <si>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</si>
  <si>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</si>
  <si>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</si>
  <si>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</si>
  <si>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</si>
  <si>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</si>
  <si>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</si>
  <si>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</si>
  <si>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</si>
  <si>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</si>
  <si>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</si>
  <si>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</si>
  <si>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</si>
  <si>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</si>
  <si>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</si>
  <si>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</si>
  <si>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</si>
  <si>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</si>
  <si>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</si>
  <si>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</si>
  <si>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</si>
  <si>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</si>
  <si>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</si>
  <si>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</si>
  <si>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</si>
  <si>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</si>
  <si>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</si>
  <si>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</si>
  <si>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</si>
  <si>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</si>
  <si>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</si>
  <si>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</si>
  <si>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</si>
  <si>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</si>
  <si>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</si>
  <si>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</si>
  <si>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</si>
  <si>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</si>
  <si>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</si>
  <si>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</si>
  <si>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</si>
  <si>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</si>
  <si>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</si>
  <si>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</si>
  <si>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</si>
  <si>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</si>
  <si>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</si>
  <si>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</si>
  <si>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</si>
  <si>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</si>
  <si>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</si>
  <si>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</si>
  <si>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</si>
  <si>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</si>
  <si>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</si>
  <si>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</si>
  <si>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</si>
  <si>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</si>
  <si>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</si>
  <si>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</si>
  <si>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</si>
  <si>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</si>
  <si>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</si>
  <si>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</si>
  <si>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</si>
  <si>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</si>
  <si>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</si>
  <si>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</si>
  <si>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</si>
  <si>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</si>
  <si>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</si>
  <si>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</si>
  <si>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</si>
  <si>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</si>
  <si>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</si>
  <si>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</si>
  <si>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</si>
  <si>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</si>
  <si>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</si>
  <si>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</si>
  <si>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</si>
  <si>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</si>
  <si>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</si>
  <si>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</si>
  <si>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</si>
  <si>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</si>
  <si>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</si>
  <si>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</si>
  <si>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</si>
  <si>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</si>
  <si>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</si>
  <si>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</si>
  <si>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</si>
  <si>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</si>
  <si>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</si>
  <si>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</si>
  <si>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</si>
  <si>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</si>
  <si>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</si>
  <si>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</si>
  <si>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</si>
  <si>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</si>
  <si>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</si>
  <si>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</si>
  <si>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</si>
  <si>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</si>
  <si>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</si>
  <si>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</si>
  <si>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</si>
  <si>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</si>
  <si>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</si>
  <si>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</si>
  <si>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</si>
  <si>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</si>
  <si>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</si>
  <si>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</si>
  <si>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</si>
  <si>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</si>
  <si>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</si>
  <si>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</si>
  <si>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</si>
  <si>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</si>
  <si>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</si>
  <si>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</si>
  <si>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</si>
  <si>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</si>
  <si>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</si>
  <si>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</si>
  <si>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</si>
  <si>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</si>
  <si>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</si>
  <si>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</si>
  <si>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</si>
  <si>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</si>
  <si>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</si>
  <si>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</si>
  <si>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</si>
  <si>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</si>
  <si>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</si>
  <si>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</si>
  <si>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</si>
  <si>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</si>
  <si>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</si>
  <si>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</si>
  <si>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</si>
  <si>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</si>
  <si>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</si>
  <si>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</si>
  <si>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</si>
  <si>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</si>
  <si>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</si>
  <si>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</si>
  <si>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</si>
  <si>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</si>
  <si>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</si>
  <si>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</si>
  <si>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</si>
  <si>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</si>
  <si>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</si>
  <si>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</si>
  <si>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</si>
  <si>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</si>
  <si>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</si>
  <si>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</si>
  <si>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</si>
  <si>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</si>
  <si>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</si>
  <si>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</si>
  <si>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</si>
  <si>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</si>
  <si>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</si>
  <si>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</si>
  <si>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</si>
  <si>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</si>
  <si>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</si>
  <si>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</si>
  <si>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</si>
  <si>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</si>
  <si>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</si>
  <si>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</si>
  <si>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</si>
  <si>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</si>
  <si>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</si>
  <si>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</si>
  <si>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</si>
  <si>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</si>
  <si>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</si>
  <si>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</si>
  <si>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</si>
  <si>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</si>
  <si>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</si>
  <si>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</si>
  <si>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</si>
  <si>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</si>
  <si>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</si>
  <si>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</si>
  <si>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</si>
  <si>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</si>
  <si>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</si>
  <si>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</si>
  <si>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</si>
  <si>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</si>
  <si>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</si>
  <si>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</si>
  <si>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</si>
  <si>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</si>
  <si>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</si>
  <si>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</si>
  <si>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</si>
  <si>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</si>
  <si>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</si>
  <si>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</si>
  <si>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</si>
  <si>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</si>
  <si>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</si>
  <si>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</si>
  <si>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</si>
  <si>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</si>
  <si>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</si>
  <si>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</si>
  <si>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</si>
  <si>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</si>
  <si>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</si>
  <si>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</si>
  <si>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</si>
  <si>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</si>
  <si>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</si>
  <si>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</si>
  <si>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</si>
  <si>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</si>
  <si>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</si>
  <si>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</si>
  <si>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</si>
  <si>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</si>
  <si>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</si>
  <si>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</si>
  <si>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</si>
  <si>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</si>
  <si>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</si>
  <si>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</si>
  <si>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</si>
  <si>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</si>
  <si>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</si>
  <si>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</si>
  <si>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</si>
  <si>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</si>
  <si>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</si>
  <si>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</si>
  <si>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</si>
  <si>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</si>
  <si>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</si>
  <si>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</si>
  <si>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</si>
  <si>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</si>
  <si>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</si>
  <si>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</si>
  <si>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</si>
  <si>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</si>
  <si>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</si>
  <si>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</si>
  <si>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</si>
  <si>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</si>
  <si>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</si>
  <si>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</si>
  <si>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</si>
  <si>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</si>
  <si>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</si>
  <si>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</si>
  <si>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</si>
  <si>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</si>
  <si>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</si>
  <si>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</si>
  <si>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</si>
  <si>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</si>
  <si>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</si>
  <si>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</si>
  <si>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</si>
  <si>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</si>
  <si>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</si>
  <si>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</si>
  <si>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</si>
  <si>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</si>
  <si>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</si>
  <si>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</si>
  <si>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</si>
  <si>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</si>
  <si>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</si>
  <si>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</si>
  <si>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</si>
  <si>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</si>
  <si>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</si>
  <si>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</si>
  <si>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</si>
  <si>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</si>
  <si>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</si>
  <si>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</si>
  <si>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</si>
  <si>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</si>
  <si>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</si>
  <si>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</si>
  <si>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</si>
  <si>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</si>
  <si>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</si>
  <si>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</si>
  <si>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</si>
  <si>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</si>
  <si>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</si>
  <si>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</si>
  <si>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</si>
  <si>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</si>
  <si>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</si>
  <si>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</si>
  <si>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</si>
  <si>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</si>
  <si>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</si>
  <si>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</si>
  <si>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</si>
  <si>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</si>
  <si>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</si>
  <si>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</si>
  <si>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</si>
  <si>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</si>
  <si>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</si>
  <si>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</si>
  <si>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</si>
  <si>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</si>
  <si>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</si>
  <si>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</si>
  <si>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</si>
  <si>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</si>
  <si>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</si>
  <si>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</si>
  <si>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</si>
  <si>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</si>
  <si>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</si>
  <si>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</si>
  <si>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</si>
  <si>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</si>
  <si>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</si>
  <si>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</si>
  <si>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</si>
  <si>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</si>
  <si>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</si>
  <si>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</si>
  <si>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</si>
  <si>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</si>
  <si>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</si>
  <si>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</si>
  <si>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</si>
  <si>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</si>
  <si>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</si>
  <si>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</si>
  <si>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</si>
  <si>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</si>
  <si>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</si>
  <si>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</si>
  <si>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</si>
  <si>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</si>
  <si>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</si>
  <si>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</si>
  <si>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</si>
  <si>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</si>
  <si>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</si>
  <si>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</si>
  <si>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</si>
  <si>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</si>
  <si>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</si>
  <si>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</si>
  <si>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</si>
  <si>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</si>
  <si>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</si>
  <si>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</si>
  <si>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</si>
  <si>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</si>
  <si>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</si>
  <si>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</si>
  <si>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</si>
  <si>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</si>
  <si>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</si>
  <si>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</si>
  <si>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</si>
  <si>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</si>
  <si>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</si>
  <si>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</si>
  <si>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</si>
  <si>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</si>
  <si>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</si>
  <si>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</si>
  <si>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</si>
  <si>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</si>
  <si>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</si>
  <si>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</si>
  <si>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</si>
  <si>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</si>
  <si>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</si>
  <si>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</si>
  <si>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</si>
  <si>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</si>
  <si>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</si>
  <si>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</si>
  <si>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</si>
  <si>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</si>
  <si>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</si>
  <si>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</si>
  <si>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</si>
  <si>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</si>
  <si>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</si>
  <si>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</si>
  <si>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</si>
  <si>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</si>
  <si>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</si>
  <si>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</si>
  <si>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</si>
  <si>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</si>
  <si>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</si>
  <si>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</si>
  <si>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</si>
  <si>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</si>
  <si>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</si>
  <si>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</si>
  <si>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</si>
  <si>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</si>
  <si>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</si>
  <si>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</si>
  <si>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</si>
  <si>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</si>
  <si>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</si>
  <si>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</si>
  <si>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</si>
  <si>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</si>
  <si>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</si>
  <si>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</si>
  <si>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</si>
  <si>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</si>
  <si>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</si>
  <si>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</si>
  <si>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</si>
  <si>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</si>
  <si>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</si>
  <si>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</si>
  <si>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</si>
  <si>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</si>
  <si>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</si>
  <si>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</si>
  <si>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</si>
  <si>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</si>
  <si>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</si>
  <si>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</si>
  <si>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</si>
  <si>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</si>
  <si>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</si>
  <si>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</si>
  <si>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</si>
  <si>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</si>
  <si>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</si>
  <si>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</si>
  <si>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</si>
  <si>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</si>
  <si>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</si>
  <si>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</si>
  <si>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</si>
  <si>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</si>
  <si>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</si>
  <si>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</si>
  <si>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</si>
  <si>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</si>
  <si>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</si>
  <si>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</si>
  <si>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</si>
  <si>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</si>
  <si>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</si>
  <si>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</si>
  <si>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</si>
  <si>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</si>
  <si>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</si>
  <si>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</si>
  <si>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</si>
  <si>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</si>
  <si>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</si>
  <si>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</si>
  <si>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</si>
  <si>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</si>
  <si>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</si>
  <si>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</si>
  <si>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</si>
  <si>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</si>
  <si>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</si>
  <si>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</si>
  <si>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</si>
  <si>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</si>
  <si>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</si>
  <si>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</si>
  <si>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</si>
  <si>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</si>
  <si>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</si>
  <si>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</si>
  <si>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</si>
  <si>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</si>
  <si>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</si>
  <si>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</si>
  <si>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</si>
  <si>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</si>
  <si>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</si>
  <si>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</si>
  <si>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</si>
  <si>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</si>
  <si>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</si>
  <si>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</si>
  <si>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</si>
  <si>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</si>
  <si>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</si>
  <si>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</si>
  <si>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</si>
  <si>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</si>
  <si>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</si>
  <si>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</si>
  <si>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</si>
  <si>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</si>
  <si>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</si>
  <si>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</si>
  <si>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</si>
  <si>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</si>
  <si>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</si>
  <si>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</si>
  <si>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</si>
  <si>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</si>
  <si>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</si>
  <si>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</si>
  <si>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</si>
  <si>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</si>
  <si>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</si>
  <si>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</si>
  <si>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</si>
  <si>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</si>
  <si>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</si>
  <si>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</si>
  <si>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</si>
  <si>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</si>
  <si>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</si>
  <si>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</si>
  <si>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</si>
  <si>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</si>
  <si>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</si>
  <si>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</si>
  <si>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</si>
  <si>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</si>
  <si>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</si>
  <si>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</si>
  <si>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</si>
  <si>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</si>
  <si>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</si>
  <si>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</si>
  <si>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</si>
  <si>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</si>
  <si>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</si>
  <si>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</si>
  <si>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</si>
  <si>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</si>
  <si>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</si>
  <si>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</si>
  <si>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</si>
  <si>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</si>
  <si>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</si>
  <si>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</si>
  <si>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</si>
  <si>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</si>
  <si>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</si>
  <si>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</si>
  <si>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</si>
  <si>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</si>
  <si>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</si>
  <si>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</si>
  <si>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</si>
  <si>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</si>
  <si>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</si>
  <si>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</si>
  <si>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</si>
  <si>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</si>
  <si>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</si>
  <si>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</si>
  <si>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</si>
  <si>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</si>
  <si>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</si>
  <si>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</si>
  <si>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</si>
  <si>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</si>
  <si>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</si>
  <si>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</si>
  <si>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</si>
  <si>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</si>
  <si>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</si>
  <si>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</si>
  <si>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</si>
  <si>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</si>
  <si>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</si>
  <si>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</si>
  <si>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</si>
  <si>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</si>
  <si>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</si>
  <si>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</si>
  <si>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</si>
  <si>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</si>
  <si>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</si>
  <si>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</si>
  <si>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</si>
  <si>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</si>
  <si>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</si>
  <si>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</si>
  <si>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</si>
  <si>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</si>
  <si>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</si>
  <si>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</si>
  <si>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</si>
  <si>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</si>
  <si>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</si>
  <si>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</si>
  <si>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</si>
  <si>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</si>
  <si>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</si>
  <si>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</si>
  <si>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</si>
  <si>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</si>
  <si>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</si>
  <si>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</si>
  <si>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</si>
  <si>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</si>
  <si>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</si>
  <si>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</si>
  <si>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</si>
  <si>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</si>
  <si>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</si>
  <si>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</si>
  <si>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</si>
  <si>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</si>
  <si>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</si>
  <si>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</si>
  <si>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</si>
  <si>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</si>
  <si>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</si>
  <si>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</si>
  <si>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</si>
  <si>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</si>
  <si>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</si>
  <si>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</si>
  <si>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</si>
  <si>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</si>
  <si>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</si>
  <si>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</si>
  <si>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</si>
  <si>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</si>
  <si>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</si>
  <si>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</si>
  <si>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</si>
  <si>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</si>
  <si>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</si>
  <si>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</si>
  <si>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</si>
  <si>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</si>
  <si>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</si>
  <si>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</si>
  <si>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</si>
  <si>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</si>
  <si>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</si>
  <si>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</si>
  <si>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</si>
  <si>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</si>
  <si>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</si>
  <si>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</si>
  <si>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</si>
  <si>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</si>
  <si>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</si>
  <si>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</si>
  <si>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</si>
  <si>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</si>
  <si>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</si>
  <si>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</si>
  <si>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</si>
  <si>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</si>
  <si>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</si>
  <si>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</si>
  <si>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</si>
  <si>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</si>
  <si>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</si>
  <si>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</si>
  <si>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</si>
  <si>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</si>
  <si>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</si>
  <si>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</si>
  <si>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</si>
  <si>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</si>
  <si>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</si>
  <si>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</si>
  <si>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</si>
  <si>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</si>
  <si>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</si>
  <si>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</si>
  <si>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</si>
  <si>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</si>
  <si>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</si>
  <si>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</si>
  <si>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</si>
  <si>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</si>
  <si>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</si>
  <si>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</si>
  <si>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</si>
  <si>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</si>
  <si>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</si>
  <si>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</si>
  <si>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</si>
  <si>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</si>
  <si>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</si>
  <si>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</si>
  <si>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</si>
  <si>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</si>
  <si>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</si>
  <si>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</si>
  <si>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</si>
  <si>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</si>
  <si>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</si>
  <si>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</si>
  <si>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</si>
  <si>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</si>
  <si>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</si>
  <si>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</si>
  <si>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</si>
  <si>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</si>
  <si>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</si>
  <si>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</si>
  <si>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</si>
  <si>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</si>
  <si>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</si>
  <si>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</si>
  <si>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</si>
  <si>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</si>
  <si>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</si>
  <si>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</si>
  <si>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</si>
  <si>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</si>
  <si>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</si>
  <si>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</si>
  <si>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</si>
  <si>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</si>
  <si>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</si>
  <si>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</si>
  <si>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</si>
  <si>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</si>
  <si>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</si>
  <si>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</si>
  <si>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</si>
  <si>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</si>
  <si>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</si>
  <si>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</si>
  <si>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</si>
  <si>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</si>
  <si>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</si>
  <si>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</si>
  <si>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</si>
  <si>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</si>
  <si>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</si>
  <si>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</si>
  <si>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</si>
  <si>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</si>
  <si>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</si>
  <si>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</si>
  <si>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</si>
  <si>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</si>
  <si>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</si>
  <si>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</si>
  <si>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</si>
  <si>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</si>
  <si>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</si>
  <si>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</si>
  <si>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</si>
  <si>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</si>
  <si>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</si>
  <si>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</si>
  <si>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</si>
  <si>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</si>
  <si>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</si>
  <si>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</si>
  <si>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</si>
  <si>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</si>
  <si>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</si>
  <si>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</si>
  <si>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</si>
  <si>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</si>
  <si>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</si>
  <si>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</si>
  <si>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</si>
  <si>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</si>
  <si>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</si>
  <si>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</si>
  <si>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</si>
  <si>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</si>
  <si>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</si>
  <si>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</si>
  <si>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</si>
  <si>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</si>
  <si>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</si>
  <si>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</si>
  <si>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</si>
  <si>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</si>
  <si>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</si>
  <si>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</si>
  <si>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</si>
  <si>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</si>
  <si>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</si>
  <si>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</si>
  <si>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</si>
  <si>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</si>
  <si>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</si>
  <si>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</si>
  <si>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</si>
  <si>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</si>
  <si>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</si>
  <si>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</si>
  <si>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</si>
  <si>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</si>
  <si>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</si>
  <si>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</si>
  <si>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</si>
  <si>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</si>
  <si>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</si>
  <si>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</si>
  <si>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</si>
  <si>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</si>
  <si>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</si>
  <si>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</si>
  <si>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</si>
  <si>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</si>
  <si>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</si>
  <si>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</si>
  <si>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</si>
  <si>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</si>
  <si>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</si>
  <si>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</si>
  <si>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</si>
  <si>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</si>
  <si>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</si>
  <si>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</si>
  <si>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</si>
  <si>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</si>
  <si>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</si>
  <si>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</si>
  <si>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</si>
  <si>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</si>
  <si>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</si>
  <si>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</si>
  <si>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</si>
  <si>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</si>
  <si>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</si>
  <si>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</si>
  <si>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</si>
  <si>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</si>
  <si>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</si>
  <si>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</si>
  <si>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</si>
  <si>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</si>
  <si>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</si>
  <si>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</si>
  <si>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</si>
  <si>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</si>
  <si>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</si>
  <si>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</si>
  <si>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</si>
  <si>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</si>
  <si>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</si>
  <si>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</si>
  <si>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</si>
  <si>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</si>
  <si>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</si>
  <si>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</si>
  <si>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</si>
  <si>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</si>
  <si>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</si>
  <si>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</si>
  <si>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</si>
  <si>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</si>
  <si>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</si>
  <si>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</si>
  <si>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</si>
  <si>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</si>
  <si>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</si>
  <si>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</si>
  <si>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</si>
  <si>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</si>
  <si>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</si>
  <si>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</si>
  <si>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</si>
  <si>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</si>
  <si>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</si>
  <si>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</si>
  <si>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</si>
  <si>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</si>
  <si>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</si>
  <si>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</si>
  <si>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</si>
  <si>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</si>
  <si>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</si>
  <si>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</si>
  <si>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</si>
  <si>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</si>
  <si>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</si>
  <si>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</si>
  <si>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</si>
  <si>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</si>
  <si>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</si>
  <si>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</si>
  <si>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</si>
  <si>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</si>
  <si>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</si>
  <si>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</si>
  <si>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</si>
  <si>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</si>
  <si>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</si>
  <si>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</si>
  <si>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</si>
  <si>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</si>
  <si>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</si>
  <si>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</si>
  <si>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</si>
  <si>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</si>
  <si>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</si>
  <si>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</si>
  <si>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</si>
  <si>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</si>
  <si>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</si>
  <si>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</si>
  <si>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</si>
  <si>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</si>
  <si>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</si>
  <si>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</si>
  <si>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</si>
  <si>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</si>
  <si>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</si>
  <si>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</si>
  <si>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</si>
  <si>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</si>
  <si>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</si>
  <si>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</si>
  <si>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</si>
  <si>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</si>
  <si>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</si>
  <si>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</si>
  <si>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</si>
  <si>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</si>
  <si>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</si>
  <si>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</si>
  <si>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</si>
  <si>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</si>
  <si>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</si>
  <si>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</si>
  <si>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</si>
  <si>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</si>
  <si>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</si>
  <si>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</si>
  <si>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</si>
  <si>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</si>
  <si>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</si>
  <si>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</si>
  <si>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</si>
  <si>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</si>
  <si>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</si>
  <si>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</si>
  <si>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</si>
  <si>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</si>
  <si>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</si>
  <si>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</si>
  <si>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</si>
  <si>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</si>
  <si>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</si>
  <si>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</si>
  <si>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</si>
  <si>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</si>
  <si>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</si>
  <si>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</si>
  <si>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</si>
  <si>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</si>
  <si>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</si>
  <si>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</si>
  <si>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</si>
  <si>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</si>
  <si>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</si>
  <si>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</si>
  <si>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</si>
  <si>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</si>
  <si>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</si>
  <si>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</si>
  <si>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</si>
  <si>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</si>
  <si>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</si>
  <si>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</si>
  <si>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</si>
  <si>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</si>
  <si>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</si>
  <si>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</si>
  <si>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</si>
  <si>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</si>
  <si>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</si>
  <si>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</si>
  <si>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</si>
  <si>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</si>
  <si>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</si>
  <si>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</si>
  <si>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</si>
  <si>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</si>
  <si>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</si>
  <si>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</si>
  <si>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</si>
  <si>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</si>
  <si>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</si>
  <si>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</si>
  <si>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</si>
  <si>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</si>
  <si>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</si>
  <si>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</si>
  <si>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</si>
  <si>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</si>
  <si>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</si>
  <si>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</si>
  <si>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</si>
  <si>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</si>
  <si>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</si>
  <si>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</si>
  <si>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</si>
  <si>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</si>
  <si>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</si>
  <si>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</si>
  <si>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</si>
  <si>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</si>
  <si>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</si>
  <si>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</si>
  <si>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</si>
  <si>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</si>
  <si>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</si>
  <si>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</si>
  <si>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</si>
  <si>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</si>
  <si>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</si>
  <si>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</si>
  <si>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</si>
  <si>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</si>
  <si>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</si>
  <si>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</si>
  <si>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</si>
  <si>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</si>
  <si>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</si>
  <si>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</si>
  <si>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</si>
  <si>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</si>
  <si>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</si>
  <si>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</si>
  <si>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</si>
  <si>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</si>
  <si>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</si>
  <si>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</si>
  <si>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</si>
  <si>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</si>
  <si>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</si>
  <si>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</si>
  <si>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</si>
  <si>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</si>
  <si>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</si>
  <si>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</si>
  <si>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</si>
  <si>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</si>
  <si>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</si>
  <si>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</si>
  <si>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</si>
  <si>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</si>
  <si>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</si>
  <si>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</si>
  <si>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</si>
  <si>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</si>
  <si>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</si>
  <si>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</si>
  <si>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</si>
  <si>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</si>
  <si>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</si>
  <si>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</si>
  <si>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</si>
  <si>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</si>
  <si>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</si>
  <si>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</si>
  <si>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</si>
  <si>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</si>
  <si>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</si>
  <si>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</si>
  <si>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</si>
  <si>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</si>
  <si>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</si>
  <si>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</si>
  <si>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</si>
  <si>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</si>
  <si>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</si>
  <si>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</si>
  <si>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</si>
  <si>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</si>
  <si>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</si>
  <si>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</si>
  <si>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</si>
  <si>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</si>
  <si>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</si>
  <si>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</si>
  <si>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</si>
  <si>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</si>
  <si>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</si>
  <si>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</si>
  <si>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</si>
  <si>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</si>
  <si>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</si>
  <si>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</si>
  <si>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</si>
  <si>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</si>
  <si>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</si>
  <si>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</si>
  <si>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</si>
  <si>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</si>
  <si>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</si>
  <si>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</si>
  <si>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</si>
  <si>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</si>
  <si>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</si>
  <si>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</si>
  <si>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</si>
  <si>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</si>
  <si>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</si>
  <si>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</si>
  <si>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</si>
  <si>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</si>
  <si>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</si>
  <si>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</si>
  <si>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</si>
  <si>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</si>
  <si>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</si>
  <si>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</si>
  <si>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</si>
  <si>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</si>
  <si>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</si>
  <si>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</si>
  <si>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</si>
  <si>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</si>
  <si>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</si>
  <si>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</si>
  <si>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</si>
  <si>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</si>
  <si>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</si>
  <si>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</si>
  <si>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</si>
  <si>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</si>
  <si>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</si>
  <si>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</si>
  <si>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</si>
  <si>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</si>
  <si>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</si>
  <si>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</si>
  <si>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</si>
  <si>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</si>
  <si>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</si>
  <si>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</si>
  <si>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</si>
  <si>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</si>
  <si>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</si>
  <si>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</si>
  <si>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</si>
  <si>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</si>
  <si>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</si>
  <si>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</si>
  <si>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</si>
  <si>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</si>
  <si>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</si>
  <si>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</si>
  <si>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</si>
  <si>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</si>
  <si>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</si>
  <si>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</si>
  <si>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</si>
  <si>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</si>
  <si>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</si>
  <si>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</si>
  <si>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</si>
  <si>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</si>
  <si>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</si>
  <si>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</si>
  <si>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</si>
  <si>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</si>
  <si>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</si>
  <si>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</si>
  <si>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</si>
  <si>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</si>
  <si>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</si>
  <si>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</si>
  <si>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</si>
  <si>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</si>
  <si>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</si>
  <si>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</si>
  <si>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</si>
  <si>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</si>
  <si>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</si>
  <si>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</si>
  <si>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</si>
  <si>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</si>
  <si>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</si>
  <si>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</si>
  <si>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</si>
  <si>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</si>
  <si>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</si>
  <si>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</si>
  <si>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</si>
  <si>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</si>
  <si>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</si>
  <si>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</si>
  <si>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</si>
  <si>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</si>
  <si>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</si>
  <si>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</si>
  <si>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</si>
  <si>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</si>
  <si>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</si>
  <si>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</si>
  <si>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</si>
  <si>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</si>
  <si>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</si>
  <si>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</si>
  <si>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</si>
  <si>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</si>
  <si>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</si>
  <si>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</si>
  <si>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</si>
  <si>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</si>
  <si>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</si>
  <si>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</si>
  <si>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</si>
  <si>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</si>
  <si>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</si>
  <si>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</si>
  <si>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</si>
  <si>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</si>
  <si>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</si>
  <si>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</si>
  <si>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</si>
  <si>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</si>
  <si>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</si>
  <si>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</si>
  <si>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</si>
  <si>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</si>
  <si>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</si>
  <si>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</si>
  <si>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</si>
  <si>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</si>
  <si>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</si>
  <si>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</si>
  <si>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</si>
  <si>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</si>
  <si>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</si>
  <si>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</si>
  <si>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</si>
  <si>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</si>
  <si>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</si>
  <si>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</si>
  <si>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</si>
  <si>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</si>
  <si>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</si>
  <si>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</si>
  <si>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</si>
  <si>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</si>
  <si>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</si>
  <si>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</si>
  <si>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</si>
  <si>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</si>
  <si>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</si>
  <si>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</si>
  <si>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</si>
  <si>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</si>
  <si>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</si>
  <si>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</si>
  <si>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</si>
  <si>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</si>
  <si>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</si>
  <si>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</si>
  <si>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</si>
  <si>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</si>
  <si>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</si>
  <si>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</si>
  <si>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</si>
  <si>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</si>
  <si>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</si>
  <si>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</si>
  <si>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</si>
  <si>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</si>
  <si>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</si>
  <si>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</si>
  <si>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</si>
  <si>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</si>
  <si>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</si>
  <si>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</si>
  <si>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</si>
  <si>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</si>
  <si>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</si>
  <si>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</si>
  <si>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</si>
  <si>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</si>
  <si>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</si>
  <si>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</si>
  <si>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</si>
  <si>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</si>
  <si>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</si>
  <si>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</si>
  <si>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</si>
  <si>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</si>
  <si>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</si>
  <si>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</si>
  <si>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</si>
  <si>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</si>
  <si>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</si>
  <si>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</si>
  <si>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</si>
  <si>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</si>
  <si>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</si>
  <si>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</si>
  <si>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</si>
  <si>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</si>
  <si>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</si>
  <si>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</si>
  <si>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</si>
  <si>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</si>
  <si>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</si>
  <si>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</si>
  <si>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</si>
  <si>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</si>
  <si>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</si>
  <si>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</si>
  <si>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</si>
  <si>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</si>
  <si>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</si>
  <si>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</si>
  <si>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</si>
  <si>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</si>
  <si>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</si>
  <si>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</si>
  <si>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</si>
  <si>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</si>
  <si>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</si>
  <si>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</si>
  <si>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</si>
  <si>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</si>
  <si>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</si>
  <si>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</si>
  <si>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</si>
  <si>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</si>
  <si>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</si>
  <si>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</si>
  <si>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</si>
  <si>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</si>
  <si>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</si>
  <si>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</si>
  <si>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</si>
  <si>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</si>
  <si>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</si>
  <si>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</si>
  <si>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</si>
  <si>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</si>
  <si>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</si>
  <si>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</si>
  <si>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</si>
  <si>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</si>
  <si>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</si>
  <si>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</si>
  <si>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</si>
  <si>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</si>
  <si>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</si>
  <si>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</si>
  <si>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</si>
  <si>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</si>
  <si>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</si>
  <si>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</si>
  <si>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</si>
  <si>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</si>
  <si>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</si>
  <si>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</si>
  <si>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</si>
  <si>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</si>
  <si>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</si>
  <si>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</si>
  <si>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</si>
  <si>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</si>
  <si>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</si>
  <si>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</si>
  <si>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</si>
  <si>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</si>
  <si>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</si>
  <si>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</si>
  <si>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</si>
  <si>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</si>
  <si>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</si>
  <si>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</si>
  <si>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</si>
  <si>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</si>
  <si>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</si>
  <si>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</si>
  <si>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</si>
  <si>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</si>
  <si>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</si>
  <si>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</si>
  <si>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</si>
  <si>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</si>
  <si>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</si>
  <si>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</si>
  <si>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</si>
  <si>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</si>
  <si>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</si>
  <si>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</si>
  <si>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</si>
  <si>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</si>
  <si>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</si>
  <si>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</si>
  <si>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</si>
  <si>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</si>
  <si>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</si>
  <si>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</si>
  <si>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</si>
  <si>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</si>
  <si>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</si>
  <si>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</si>
  <si>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</si>
  <si>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</si>
  <si>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</si>
  <si>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</si>
  <si>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</si>
  <si>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</si>
  <si>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</si>
  <si>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</si>
  <si>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</si>
  <si>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</si>
  <si>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</si>
  <si>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</si>
  <si>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</si>
  <si>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</si>
  <si>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</si>
  <si>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</si>
  <si>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</si>
  <si>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</si>
  <si>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</si>
  <si>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</si>
  <si>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</si>
  <si>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</si>
  <si>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</si>
  <si>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</si>
  <si>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</si>
  <si>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</si>
  <si>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</si>
  <si>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</si>
  <si>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</si>
  <si>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</si>
  <si>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</si>
  <si>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</si>
  <si>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</si>
  <si>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</si>
  <si>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</si>
  <si>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</si>
  <si>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</si>
  <si>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</si>
  <si>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</si>
  <si>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</si>
  <si>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</si>
  <si>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</si>
  <si>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</si>
  <si>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</si>
  <si>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</si>
  <si>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</si>
  <si>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</si>
  <si>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</si>
  <si>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</si>
  <si>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</si>
  <si>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</si>
  <si>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</si>
  <si>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</si>
  <si>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</si>
  <si>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</si>
  <si>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</si>
  <si>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</si>
  <si>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</si>
  <si>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</si>
  <si>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</si>
  <si>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</si>
  <si>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</si>
  <si>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</si>
  <si>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</si>
  <si>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</si>
  <si>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</si>
  <si>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</si>
  <si>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</si>
  <si>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</si>
  <si>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</si>
  <si>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</si>
  <si>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</si>
  <si>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</si>
  <si>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</si>
  <si>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</si>
  <si>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</si>
  <si>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</si>
  <si>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</si>
  <si>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</si>
  <si>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</si>
  <si>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</si>
  <si>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</si>
  <si>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</si>
  <si>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</si>
  <si>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</si>
  <si>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</si>
  <si>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</si>
  <si>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</si>
  <si>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</si>
  <si>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</si>
  <si>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</si>
  <si>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</si>
  <si>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</si>
  <si>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</si>
  <si>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</si>
  <si>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</si>
  <si>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</si>
  <si>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</si>
  <si>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</si>
  <si>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</si>
  <si>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</si>
  <si>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</si>
  <si>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</si>
  <si>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</si>
  <si>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</si>
  <si>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</si>
  <si>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</si>
  <si>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</si>
  <si>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</si>
  <si>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</si>
  <si>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</si>
  <si>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</si>
  <si>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</si>
  <si>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</si>
  <si>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</si>
  <si>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</si>
  <si>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</si>
  <si>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</si>
  <si>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</si>
  <si>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</si>
  <si>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</si>
  <si>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</si>
  <si>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</si>
  <si>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</si>
  <si>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</si>
  <si>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</si>
  <si>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</si>
  <si>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</si>
  <si>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</si>
  <si>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</si>
  <si>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</si>
  <si>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</si>
  <si>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</si>
  <si>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</si>
  <si>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</si>
  <si>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</si>
  <si>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</si>
  <si>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</si>
  <si>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</si>
  <si>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</si>
  <si>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</si>
  <si>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</si>
  <si>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</si>
  <si>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</si>
  <si>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</si>
  <si>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</si>
  <si>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</si>
  <si>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</si>
  <si>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</si>
  <si>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</si>
  <si>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</si>
  <si>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</si>
  <si>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</si>
  <si>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</si>
  <si>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</si>
  <si>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</si>
  <si>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</si>
  <si>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</si>
  <si>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</si>
  <si>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</si>
  <si>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</si>
  <si>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</si>
  <si>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</si>
  <si>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</si>
  <si>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</si>
  <si>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</si>
  <si>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</si>
  <si>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</si>
  <si>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</si>
  <si>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</si>
  <si>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</si>
  <si>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</si>
  <si>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</si>
  <si>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</si>
  <si>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</si>
  <si>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</si>
  <si>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</si>
  <si>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</si>
  <si>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</si>
  <si>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</si>
  <si>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</si>
  <si>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</si>
  <si>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</si>
  <si>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</si>
  <si>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</si>
  <si>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</si>
  <si>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</si>
  <si>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</si>
  <si>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</si>
  <si>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</si>
  <si>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</si>
  <si>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</si>
  <si>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</si>
  <si>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</si>
  <si>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</si>
  <si>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</si>
  <si>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</si>
  <si>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</si>
  <si>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</si>
  <si>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</si>
  <si>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</si>
  <si>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</si>
  <si>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</si>
  <si>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</si>
  <si>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</si>
  <si>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</si>
  <si>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</si>
  <si>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</si>
  <si>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</si>
  <si>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</si>
  <si>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</si>
  <si>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</si>
  <si>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</si>
  <si>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</si>
  <si>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</si>
  <si>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</si>
  <si>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</si>
  <si>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</si>
  <si>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</si>
  <si>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</si>
  <si>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</si>
  <si>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</si>
  <si>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</si>
  <si>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</si>
  <si>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</si>
  <si>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</si>
  <si>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</si>
  <si>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</si>
  <si>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</si>
  <si>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</si>
  <si>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</si>
  <si>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</si>
  <si>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</si>
  <si>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</si>
  <si>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</si>
  <si>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</si>
  <si>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</si>
  <si>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</si>
  <si>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</si>
  <si>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</si>
  <si>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</si>
  <si>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</si>
  <si>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</si>
  <si>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</si>
  <si>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</si>
  <si>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</si>
  <si>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</si>
  <si>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</si>
  <si>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</si>
  <si>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</si>
  <si>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</si>
  <si>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</si>
  <si>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</si>
  <si>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</si>
  <si>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</si>
  <si>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</si>
  <si>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</si>
  <si>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</si>
  <si>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</si>
  <si>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</si>
  <si>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</si>
  <si>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</si>
  <si>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</si>
  <si>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</si>
  <si>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</si>
  <si>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</si>
  <si>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</si>
  <si>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</si>
  <si>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</si>
  <si>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</si>
  <si>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</si>
  <si>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</si>
  <si>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</si>
  <si>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</si>
  <si>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</si>
  <si>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</si>
  <si>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</si>
  <si>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</si>
  <si>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</si>
  <si>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</si>
  <si>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</si>
  <si>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</si>
  <si>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</si>
  <si>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</si>
  <si>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</si>
  <si>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</si>
  <si>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</si>
  <si>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</si>
  <si>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</si>
  <si>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</si>
  <si>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</si>
  <si>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</si>
  <si>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</si>
  <si>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</si>
  <si>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</si>
  <si>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</si>
  <si>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</si>
  <si>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</si>
  <si>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</si>
  <si>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</si>
  <si>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</si>
  <si>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</si>
  <si>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</si>
  <si>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</si>
  <si>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</si>
  <si>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</si>
  <si>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</si>
  <si>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</si>
  <si>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</si>
  <si>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</si>
  <si>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</si>
  <si>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</si>
  <si>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</si>
  <si>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</si>
  <si>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</si>
  <si>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</si>
  <si>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</si>
  <si>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</si>
  <si>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</si>
  <si>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</si>
  <si>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</si>
  <si>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</si>
  <si>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</si>
  <si>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</si>
  <si>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</si>
  <si>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</si>
  <si>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</si>
  <si>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</si>
  <si>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</si>
  <si>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</si>
  <si>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</si>
  <si>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</si>
  <si>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</si>
  <si>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</si>
  <si>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</si>
  <si>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</si>
  <si>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</si>
  <si>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</si>
  <si>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</si>
  <si>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</si>
  <si>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</si>
  <si>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</si>
  <si>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</si>
  <si>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</si>
  <si>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</si>
  <si>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</si>
  <si>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</si>
  <si>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</si>
  <si>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</si>
  <si>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</si>
  <si>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</si>
  <si>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</si>
  <si>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</si>
  <si>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</si>
  <si>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</si>
  <si>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</si>
  <si>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</si>
  <si>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</si>
  <si>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</si>
  <si>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</si>
  <si>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</si>
  <si>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</si>
  <si>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</si>
  <si>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</si>
  <si>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</si>
  <si>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</si>
  <si>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</si>
  <si>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</si>
  <si>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</si>
  <si>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</si>
  <si>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</si>
  <si>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</si>
  <si>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</si>
  <si>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</si>
  <si>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</si>
  <si>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</si>
  <si>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</si>
  <si>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</si>
  <si>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</si>
  <si>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</si>
  <si>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</si>
  <si>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</si>
  <si>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</si>
  <si>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</si>
  <si>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</si>
  <si>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</si>
  <si>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</si>
  <si>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</si>
  <si>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</si>
  <si>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</si>
  <si>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</si>
  <si>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</si>
  <si>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</si>
  <si>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</si>
  <si>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</si>
  <si>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</si>
  <si>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</si>
  <si>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</si>
  <si>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</si>
  <si>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</si>
  <si>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</si>
  <si>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</si>
  <si>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</si>
  <si>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</si>
  <si>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</si>
  <si>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</si>
  <si>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</si>
  <si>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</si>
  <si>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</si>
  <si>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</si>
  <si>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</si>
  <si>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</si>
  <si>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</si>
  <si>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</si>
  <si>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</si>
  <si>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</si>
  <si>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</si>
  <si>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</si>
  <si>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</si>
  <si>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</si>
  <si>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</si>
  <si>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</si>
  <si>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</si>
  <si>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</si>
  <si>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</si>
  <si>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</si>
  <si>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</si>
  <si>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</si>
  <si>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</si>
  <si>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</si>
  <si>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</si>
  <si>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</si>
  <si>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</si>
  <si>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</si>
  <si>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</si>
  <si>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</si>
  <si>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</si>
  <si>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</si>
  <si>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</si>
  <si>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</si>
  <si>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</si>
  <si>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</si>
  <si>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</si>
  <si>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</si>
  <si>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</si>
  <si>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</si>
  <si>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</si>
  <si>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</si>
  <si>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</si>
  <si>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</si>
  <si>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</si>
  <si>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</si>
  <si>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</si>
  <si>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</si>
  <si>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</si>
  <si>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</si>
  <si>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</si>
  <si>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</si>
  <si>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</si>
  <si>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</si>
  <si>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</si>
  <si>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</si>
  <si>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</si>
  <si>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</si>
  <si>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</si>
  <si>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</si>
  <si>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</si>
  <si>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</si>
  <si>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</si>
  <si>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</si>
  <si>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</si>
  <si>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</si>
  <si>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</si>
  <si>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</si>
  <si>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</si>
  <si>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</si>
  <si>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</si>
  <si>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</si>
  <si>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</si>
  <si>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</si>
  <si>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</si>
  <si>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</si>
  <si>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</si>
  <si>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</si>
  <si>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</si>
  <si>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</si>
  <si>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</si>
  <si>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</si>
  <si>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</si>
  <si>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</si>
  <si>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</si>
  <si>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</si>
  <si>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</si>
  <si>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</si>
  <si>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</si>
  <si>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</si>
  <si>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</si>
  <si>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</si>
  <si>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</si>
  <si>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</si>
  <si>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</si>
  <si>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</si>
  <si>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</si>
  <si>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</si>
  <si>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</si>
  <si>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</si>
  <si>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</si>
  <si>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</si>
  <si>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</si>
  <si>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</si>
  <si>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</si>
  <si>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</si>
  <si>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</si>
  <si>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</si>
  <si>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</si>
  <si>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</si>
  <si>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</si>
  <si>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</si>
  <si>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</si>
  <si>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</si>
  <si>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</si>
  <si>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</si>
  <si>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</si>
  <si>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</si>
  <si>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</si>
  <si>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</si>
  <si>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</si>
  <si>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</si>
  <si>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</si>
  <si>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</si>
  <si>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</si>
  <si>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</si>
  <si>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</si>
  <si>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</si>
  <si>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</si>
  <si>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</si>
  <si>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</si>
  <si>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</si>
  <si>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</si>
  <si>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</si>
  <si>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</si>
  <si>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</si>
  <si>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</si>
  <si>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</si>
  <si>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</si>
  <si>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</si>
  <si>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</si>
  <si>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</si>
  <si>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</si>
  <si>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</si>
  <si>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</si>
  <si>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</si>
  <si>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</si>
  <si>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</si>
  <si>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</si>
  <si>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</si>
  <si>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</si>
  <si>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</si>
  <si>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</si>
  <si>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</si>
  <si>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</si>
  <si>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</si>
  <si>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</si>
  <si>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</si>
  <si>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</si>
  <si>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</si>
  <si>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</si>
  <si>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</si>
  <si>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</si>
  <si>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</si>
  <si>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</si>
  <si>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</si>
  <si>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</si>
  <si>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</si>
  <si>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</si>
  <si>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</si>
  <si>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</si>
  <si>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</si>
  <si>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</si>
  <si>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</si>
  <si>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</si>
  <si>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</si>
  <si>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</si>
  <si>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</si>
  <si>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</si>
  <si>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</si>
  <si>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</si>
  <si>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</si>
  <si>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</si>
  <si>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</si>
  <si>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</si>
  <si>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</si>
  <si>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</si>
  <si>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</si>
  <si>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</si>
  <si>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</si>
  <si>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</si>
  <si>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</si>
  <si>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</si>
  <si>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</si>
  <si>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</si>
  <si>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</si>
  <si>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</si>
  <si>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</si>
  <si>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</si>
  <si>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</si>
  <si>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</si>
  <si>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</si>
  <si>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</si>
  <si>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</si>
  <si>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</si>
  <si>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</si>
  <si>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</si>
  <si>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</si>
  <si>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</si>
  <si>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</si>
  <si>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</si>
  <si>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</si>
  <si>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</si>
  <si>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</si>
  <si>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</si>
  <si>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</si>
  <si>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</si>
  <si>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</si>
  <si>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</si>
  <si>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</si>
  <si>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</si>
  <si>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</si>
  <si>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</si>
  <si>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</si>
  <si>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</si>
  <si>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</si>
  <si>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</si>
  <si>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</si>
  <si>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</si>
  <si>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</si>
  <si>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</si>
  <si>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</si>
  <si>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</si>
  <si>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</si>
  <si>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</si>
  <si>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</si>
  <si>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</si>
  <si>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</si>
  <si>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</si>
  <si>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</si>
  <si>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</si>
  <si>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</si>
  <si>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</si>
  <si>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</si>
  <si>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</si>
  <si>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</si>
  <si>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</si>
  <si>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</si>
  <si>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</si>
  <si>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</si>
  <si>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</si>
  <si>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</si>
  <si>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</si>
  <si>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</si>
  <si>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</si>
  <si>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</si>
  <si>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</si>
  <si>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</si>
  <si>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</si>
  <si>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</si>
  <si>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</si>
  <si>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</si>
  <si>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</si>
  <si>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</si>
  <si>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</si>
  <si>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</si>
  <si>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</si>
  <si>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</si>
  <si>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</si>
  <si>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</si>
  <si>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</si>
  <si>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</si>
  <si>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</si>
  <si>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</si>
  <si>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</si>
  <si>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</si>
  <si>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</si>
  <si>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</si>
  <si>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</si>
  <si>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</si>
  <si>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</si>
  <si>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</si>
  <si>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</si>
  <si>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</si>
  <si>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</si>
  <si>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</si>
  <si>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</si>
  <si>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</si>
  <si>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</si>
  <si>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</si>
  <si>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</si>
  <si>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</si>
  <si>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</si>
  <si>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</si>
  <si>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</si>
  <si>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</si>
  <si>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</si>
  <si>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</si>
  <si>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</si>
  <si>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</si>
  <si>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</si>
  <si>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</si>
  <si>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</si>
  <si>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</si>
  <si>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</si>
  <si>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</si>
  <si>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</si>
  <si>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</si>
  <si>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</si>
  <si>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</si>
  <si>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</si>
  <si>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</si>
  <si>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</si>
  <si>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</si>
  <si>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</si>
  <si>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</si>
  <si>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</si>
  <si>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</si>
  <si>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</si>
  <si>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</si>
  <si>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</si>
  <si>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</si>
  <si>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</si>
  <si>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</si>
  <si>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</si>
  <si>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</si>
  <si>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</si>
  <si>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</si>
  <si>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</si>
  <si>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</si>
  <si>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</si>
  <si>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</si>
  <si>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</si>
  <si>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</si>
  <si>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</si>
  <si>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</si>
  <si>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</si>
  <si>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</si>
  <si>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</si>
  <si>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</si>
  <si>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</si>
  <si>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</si>
  <si>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</si>
  <si>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</si>
  <si>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</si>
  <si>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</si>
  <si>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</si>
  <si>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</si>
  <si>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</si>
  <si>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</si>
  <si>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</si>
  <si>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</si>
  <si>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</si>
  <si>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</si>
  <si>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</si>
  <si>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</si>
  <si>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</si>
  <si>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</si>
  <si>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</si>
  <si>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</si>
  <si>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</si>
  <si>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</si>
  <si>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</si>
  <si>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</si>
  <si>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</si>
  <si>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</si>
  <si>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</si>
  <si>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</si>
  <si>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</si>
  <si>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</si>
  <si>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</si>
  <si>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</si>
  <si>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</si>
  <si>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</si>
  <si>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</si>
  <si>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</si>
  <si>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</si>
  <si>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</si>
  <si>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</si>
  <si>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</si>
  <si>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</si>
  <si>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</si>
  <si>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</si>
  <si>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</si>
  <si>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</si>
  <si>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</si>
  <si>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</si>
  <si>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</si>
  <si>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</si>
  <si>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</si>
  <si>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</si>
  <si>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</si>
  <si>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</si>
  <si>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</si>
  <si>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</si>
  <si>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</si>
  <si>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</si>
  <si>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</si>
  <si>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</si>
  <si>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</si>
  <si>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</si>
  <si>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</si>
  <si>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</si>
  <si>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</si>
  <si>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</si>
  <si>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</si>
  <si>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</si>
  <si>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</si>
  <si>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</si>
  <si>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</si>
  <si>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</si>
  <si>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</si>
  <si>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</si>
  <si>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</si>
  <si>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</si>
  <si>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</si>
  <si>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</si>
  <si>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</si>
  <si>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</si>
  <si>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</si>
  <si>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</si>
  <si>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</si>
  <si>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</si>
  <si>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</si>
  <si>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</si>
  <si>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</si>
  <si>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</si>
  <si>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</si>
  <si>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</si>
  <si>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</si>
  <si>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</si>
  <si>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</si>
  <si>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</si>
  <si>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</si>
  <si>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</si>
  <si>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</si>
  <si>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</si>
  <si>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</si>
  <si>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</si>
  <si>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</si>
  <si>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</si>
  <si>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</si>
  <si>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</si>
  <si>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</si>
  <si>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</si>
  <si>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</si>
  <si>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</si>
  <si>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</si>
  <si>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</si>
  <si>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</si>
  <si>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</si>
  <si>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</si>
  <si>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</si>
  <si>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</si>
  <si>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</si>
  <si>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</si>
  <si>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</si>
  <si>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</si>
  <si>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</si>
  <si>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</si>
  <si>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</si>
  <si>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</si>
  <si>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</si>
  <si>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</si>
  <si>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</si>
  <si>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</si>
  <si>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</si>
  <si>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</si>
  <si>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</si>
  <si>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</si>
  <si>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</si>
  <si>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</si>
  <si>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</si>
  <si>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</si>
  <si>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</si>
  <si>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</si>
  <si>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</si>
  <si>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</si>
  <si>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</si>
  <si>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</si>
  <si>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</si>
  <si>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</si>
  <si>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</si>
  <si>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</si>
  <si>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</si>
  <si>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</si>
  <si>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</si>
  <si>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</si>
  <si>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</si>
  <si>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</si>
  <si>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</si>
  <si>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</si>
  <si>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</si>
  <si>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</si>
  <si>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</si>
  <si>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</si>
  <si>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</si>
  <si>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</si>
  <si>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</si>
  <si>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</si>
  <si>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</si>
  <si>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</si>
  <si>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</si>
  <si>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</si>
  <si>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</si>
  <si>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</si>
  <si>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</si>
  <si>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</si>
  <si>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</si>
  <si>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</si>
  <si>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</si>
  <si>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</si>
  <si>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</si>
  <si>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</si>
  <si>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</si>
  <si>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</si>
  <si>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</si>
  <si>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</si>
  <si>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</si>
  <si>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</si>
  <si>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</si>
  <si>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</si>
  <si>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</si>
  <si>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</si>
  <si>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</si>
  <si>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</si>
  <si>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</si>
  <si>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</si>
  <si>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</si>
  <si>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</si>
  <si>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</si>
  <si>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</si>
  <si>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</si>
  <si>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</si>
  <si>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</si>
  <si>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</si>
  <si>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</si>
  <si>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</si>
  <si>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</si>
  <si>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</si>
  <si>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</si>
  <si>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</si>
  <si>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</si>
  <si>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</si>
  <si>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</si>
  <si>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</si>
  <si>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</si>
  <si>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</si>
  <si>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</si>
  <si>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</si>
  <si>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</si>
  <si>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</si>
  <si>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</si>
  <si>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</si>
  <si>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</si>
  <si>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</si>
  <si>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</si>
  <si>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</si>
  <si>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</si>
  <si>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</si>
  <si>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</si>
  <si>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</si>
  <si>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</si>
  <si>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</si>
  <si>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</si>
  <si>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</si>
  <si>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</si>
  <si>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</si>
  <si>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</si>
  <si>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</si>
  <si>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</si>
  <si>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</si>
  <si>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</si>
  <si>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</si>
  <si>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</si>
  <si>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</si>
  <si>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</si>
  <si>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</si>
  <si>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</si>
  <si>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</si>
  <si>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</si>
  <si>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</si>
  <si>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</si>
  <si>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</si>
  <si>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</si>
  <si>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</si>
  <si>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</si>
  <si>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</si>
  <si>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</si>
  <si>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</si>
  <si>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</si>
  <si>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</si>
  <si>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</si>
  <si>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</si>
  <si>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</si>
  <si>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</si>
  <si>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</si>
  <si>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</si>
  <si>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</si>
  <si>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</si>
  <si>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</si>
  <si>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</si>
  <si>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</si>
  <si>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</si>
  <si>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</si>
  <si>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</si>
  <si>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</si>
  <si>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</si>
  <si>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</si>
  <si>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</si>
  <si>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</si>
  <si>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</si>
  <si>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</si>
  <si>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</si>
  <si>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</si>
  <si>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</si>
  <si>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</si>
  <si>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</si>
  <si>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</si>
  <si>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</si>
  <si>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</si>
  <si>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</si>
  <si>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</si>
  <si>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</si>
  <si>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</si>
  <si>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</si>
  <si>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</si>
  <si>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</si>
  <si>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</si>
  <si>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</si>
  <si>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</si>
  <si>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</si>
  <si>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</si>
  <si>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</si>
  <si>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</si>
  <si>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</si>
  <si>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</si>
  <si>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</si>
  <si>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</si>
  <si>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</si>
  <si>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</si>
  <si>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</si>
  <si>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</si>
  <si>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</si>
  <si>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</si>
  <si>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</si>
  <si>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</si>
  <si>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</si>
  <si>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</si>
  <si>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</si>
  <si>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</si>
  <si>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</si>
  <si>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</si>
  <si>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</si>
  <si>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</si>
  <si>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</si>
  <si>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</si>
  <si>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</si>
  <si>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</si>
  <si>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</si>
  <si>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</si>
  <si>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</si>
  <si>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</si>
  <si>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</si>
  <si>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</si>
  <si>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</si>
  <si>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</si>
  <si>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</si>
  <si>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</si>
  <si>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</si>
  <si>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</si>
  <si>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</si>
  <si>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</si>
  <si>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</si>
  <si>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</si>
  <si>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</si>
  <si>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</si>
  <si>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</si>
  <si>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</si>
  <si>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</si>
  <si>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</si>
  <si>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</si>
  <si>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</si>
  <si>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</si>
  <si>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</si>
  <si>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</si>
  <si>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</si>
  <si>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</si>
  <si>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</si>
  <si>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</si>
  <si>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</si>
  <si>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</si>
  <si>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</si>
  <si>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</si>
  <si>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</si>
  <si>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</si>
  <si>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</si>
  <si>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</si>
  <si>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</si>
  <si>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</si>
  <si>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</si>
  <si>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</si>
  <si>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</si>
  <si>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</si>
  <si>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</si>
  <si>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</si>
  <si>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</si>
  <si>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</si>
  <si>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</si>
  <si>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</si>
  <si>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</si>
  <si>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</si>
  <si>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</si>
  <si>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</si>
  <si>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</si>
  <si>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</si>
  <si>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</si>
  <si>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</si>
  <si>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</si>
  <si>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</si>
  <si>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</si>
  <si>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</si>
  <si>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</si>
  <si>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</si>
  <si>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</si>
  <si>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</si>
  <si>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</si>
  <si>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</si>
  <si>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</si>
  <si>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</si>
  <si>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</si>
  <si>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</si>
  <si>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</si>
  <si>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</si>
  <si>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</si>
  <si>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</si>
  <si>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</si>
  <si>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</si>
  <si>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</si>
  <si>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</si>
  <si>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</si>
  <si>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</si>
  <si>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</si>
  <si>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</si>
  <si>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</si>
  <si>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</si>
  <si>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</si>
  <si>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</si>
  <si>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</si>
  <si>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</si>
  <si>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</si>
  <si>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</si>
  <si>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</si>
  <si>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</si>
  <si>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</si>
  <si>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</si>
  <si>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</si>
  <si>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</si>
  <si>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</si>
  <si>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</si>
  <si>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</si>
  <si>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</si>
  <si>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</si>
  <si>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</si>
  <si>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</si>
  <si>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</si>
  <si>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</si>
  <si>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</si>
  <si>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</si>
  <si>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</si>
  <si>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</si>
  <si>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</si>
  <si>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</si>
  <si>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</si>
  <si>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</si>
  <si>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</si>
  <si>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</si>
  <si>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</si>
  <si>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</si>
  <si>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</si>
  <si>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</si>
  <si>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</si>
  <si>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</si>
  <si>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</si>
  <si>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</si>
  <si>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</si>
  <si>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</si>
  <si>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</si>
  <si>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</si>
  <si>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</si>
  <si>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</si>
  <si>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</si>
  <si>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</si>
  <si>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</si>
  <si>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</si>
  <si>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</si>
  <si>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</si>
  <si>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</si>
  <si>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</si>
  <si>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</si>
  <si>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</si>
  <si>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</si>
  <si>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</si>
  <si>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</si>
  <si>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</si>
  <si>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</si>
  <si>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</si>
  <si>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</si>
  <si>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</si>
  <si>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</si>
  <si>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</si>
  <si>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</si>
  <si>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</si>
  <si>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</si>
  <si>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</si>
  <si>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</si>
  <si>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</si>
  <si>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</si>
  <si>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</si>
  <si>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</si>
  <si>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</si>
  <si>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</si>
  <si>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</si>
  <si>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</si>
  <si>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</si>
  <si>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</si>
  <si>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</si>
  <si>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</si>
  <si>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</si>
  <si>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</si>
  <si>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</si>
  <si>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</si>
  <si>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</si>
  <si>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</si>
  <si>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</si>
  <si>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</si>
  <si>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</si>
  <si>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</si>
  <si>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</si>
  <si>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</si>
  <si>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</si>
  <si>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</si>
  <si>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</si>
  <si>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</si>
  <si>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</si>
  <si>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</si>
  <si>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</si>
  <si>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</si>
  <si>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</si>
  <si>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</si>
  <si>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</si>
  <si>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</si>
  <si>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</si>
  <si>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</si>
  <si>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</si>
  <si>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</si>
  <si>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</si>
  <si>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</si>
  <si>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</si>
  <si>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</si>
  <si>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</si>
  <si>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</si>
  <si>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</si>
  <si>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</si>
  <si>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</si>
  <si>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</si>
  <si>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</si>
  <si>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</si>
  <si>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</si>
  <si>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</si>
  <si>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</si>
  <si>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</si>
  <si>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</si>
  <si>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</si>
  <si>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</si>
  <si>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</si>
  <si>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</si>
  <si>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</si>
  <si>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</si>
  <si>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</si>
  <si>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</si>
  <si>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</si>
  <si>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</si>
  <si>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</si>
  <si>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</si>
  <si>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</si>
  <si>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</si>
  <si>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</si>
  <si>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</si>
  <si>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</si>
  <si>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</si>
  <si>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</si>
  <si>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</si>
  <si>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</si>
  <si>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</si>
  <si>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</si>
  <si>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</si>
  <si>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</si>
  <si>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</si>
  <si>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</si>
  <si>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</si>
  <si>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</si>
  <si>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</si>
  <si>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</si>
  <si>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</si>
  <si>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</si>
  <si>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</si>
  <si>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</si>
  <si>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</si>
  <si>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</si>
  <si>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</si>
  <si>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</si>
  <si>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</si>
  <si>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</si>
  <si>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</si>
  <si>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</si>
  <si>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</si>
  <si>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</si>
  <si>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</si>
  <si>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</si>
  <si>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</si>
  <si>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</si>
  <si>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</si>
  <si>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</si>
  <si>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</si>
  <si>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</si>
  <si>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</si>
  <si>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</si>
  <si>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</si>
  <si>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</si>
  <si>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</si>
  <si>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</si>
  <si>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</si>
  <si>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</si>
  <si>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</si>
  <si>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</si>
  <si>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</si>
  <si>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</si>
  <si>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</si>
  <si>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</si>
  <si>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</si>
  <si>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</si>
  <si>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</si>
  <si>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</si>
  <si>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</si>
  <si>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</si>
  <si>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</si>
  <si>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</si>
  <si>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</si>
  <si>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</si>
  <si>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</si>
  <si>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</si>
  <si>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</si>
  <si>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</si>
  <si>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</si>
  <si>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</si>
  <si>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</si>
  <si>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</si>
  <si>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</si>
  <si>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</si>
  <si>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</si>
  <si>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</si>
  <si>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</si>
  <si>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</si>
  <si>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</si>
  <si>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</si>
  <si>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</si>
  <si>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</si>
  <si>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</si>
  <si>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</si>
  <si>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</si>
  <si>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</si>
  <si>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</si>
  <si>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</si>
  <si>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</si>
  <si>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</si>
  <si>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</si>
  <si>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</si>
  <si>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</si>
  <si>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</si>
  <si>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</si>
  <si>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</si>
  <si>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</si>
  <si>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</si>
  <si>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</si>
  <si>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</si>
  <si>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</si>
  <si>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</si>
  <si>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</si>
  <si>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</si>
  <si>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</si>
  <si>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</si>
  <si>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</si>
  <si>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</si>
  <si>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</si>
  <si>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</si>
  <si>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</si>
  <si>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</si>
  <si>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</si>
  <si>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</si>
  <si>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</si>
  <si>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</si>
  <si>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</si>
  <si>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</si>
  <si>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</si>
  <si>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</si>
  <si>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</si>
  <si>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</si>
  <si>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</si>
  <si>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</si>
  <si>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</si>
  <si>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</si>
  <si>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</si>
  <si>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</si>
  <si>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</si>
  <si>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</si>
  <si>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</si>
  <si>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</si>
  <si>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</si>
  <si>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</si>
  <si>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</si>
  <si>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</si>
  <si>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</si>
  <si>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</si>
  <si>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</si>
  <si>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</si>
  <si>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</si>
  <si>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</si>
  <si>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</si>
  <si>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</si>
  <si>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</si>
  <si>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</si>
  <si>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</si>
  <si>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</si>
  <si>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</si>
  <si>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</si>
  <si>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</si>
  <si>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</si>
  <si>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</si>
  <si>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</si>
  <si>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</si>
  <si>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</si>
  <si>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</si>
  <si>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</si>
  <si>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</si>
  <si>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</si>
  <si>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</si>
  <si>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</si>
  <si>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</si>
  <si>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</si>
  <si>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</si>
  <si>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</si>
  <si>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</si>
  <si>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</si>
  <si>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</si>
  <si>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</si>
  <si>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</si>
  <si>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</si>
  <si>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</si>
  <si>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</si>
  <si>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</si>
  <si>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</si>
  <si>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</si>
  <si>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</si>
  <si>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</si>
  <si>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</si>
  <si>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</si>
  <si>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</si>
  <si>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</si>
  <si>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</si>
  <si>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</si>
  <si>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</si>
  <si>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</si>
  <si>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</si>
  <si>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</si>
  <si>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</si>
  <si>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</si>
  <si>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</si>
  <si>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</si>
  <si>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</si>
  <si>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</si>
  <si>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</si>
  <si>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</si>
  <si>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</si>
  <si>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</si>
  <si>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</si>
  <si>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</si>
  <si>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</si>
  <si>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</si>
  <si>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</si>
  <si>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</si>
  <si>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</si>
  <si>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</si>
  <si>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</si>
  <si>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</si>
  <si>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</si>
  <si>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</si>
  <si>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</si>
  <si>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</si>
  <si>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</si>
  <si>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</si>
  <si>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</si>
  <si>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</si>
  <si>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</si>
  <si>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</si>
  <si>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</si>
  <si>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</si>
  <si>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</si>
  <si>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</si>
  <si>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</si>
  <si>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</si>
  <si>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</si>
  <si>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</si>
  <si>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</si>
  <si>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</si>
  <si>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</si>
  <si>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</si>
  <si>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</si>
  <si>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</si>
  <si>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</si>
  <si>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</si>
  <si>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</si>
  <si>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</si>
  <si>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</si>
  <si>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</si>
  <si>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</si>
  <si>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</si>
  <si>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</si>
  <si>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</si>
  <si>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</si>
  <si>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</si>
  <si>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</si>
  <si>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</si>
  <si>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</si>
  <si>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</si>
  <si>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</si>
  <si>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</si>
  <si>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</si>
  <si>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</si>
  <si>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</si>
  <si>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</si>
  <si>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</si>
  <si>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</si>
  <si>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</si>
  <si>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</si>
  <si>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</si>
  <si>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</si>
  <si>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</si>
  <si>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</si>
  <si>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</si>
  <si>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</si>
  <si>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</si>
  <si>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</si>
  <si>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</si>
  <si>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</si>
  <si>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</si>
  <si>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</si>
  <si>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</si>
  <si>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</si>
  <si>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</si>
  <si>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</si>
  <si>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</si>
  <si>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</si>
  <si>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</si>
  <si>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</si>
  <si>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</si>
  <si>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</si>
  <si>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</si>
  <si>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</si>
  <si>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</si>
  <si>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</si>
  <si>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</si>
  <si>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</si>
  <si>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</si>
  <si>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</si>
  <si>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</si>
  <si>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</si>
  <si>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</si>
  <si>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</si>
  <si>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</si>
  <si>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</si>
  <si>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</si>
  <si>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</si>
  <si>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</si>
  <si>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</si>
  <si>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</si>
  <si>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</si>
  <si>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</si>
  <si>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</si>
  <si>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</si>
  <si>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</si>
  <si>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</si>
  <si>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</si>
  <si>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</si>
  <si>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</si>
  <si>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</si>
  <si>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</si>
  <si>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</si>
  <si>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</si>
  <si>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</si>
  <si>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</si>
  <si>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</si>
  <si>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</si>
  <si>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</si>
  <si>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</si>
  <si>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</si>
  <si>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</si>
  <si>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</si>
  <si>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</si>
  <si>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</si>
  <si>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</si>
  <si>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</si>
  <si>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</si>
  <si>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</si>
  <si>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</si>
  <si>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</si>
  <si>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</si>
  <si>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</si>
  <si>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</si>
  <si>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</si>
  <si>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</si>
  <si>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</si>
  <si>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</si>
  <si>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</si>
  <si>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</si>
  <si>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</si>
  <si>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</si>
  <si>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</si>
  <si>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</si>
  <si>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</si>
  <si>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</si>
  <si>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</si>
  <si>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</si>
  <si>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</si>
  <si>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</si>
  <si>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</si>
  <si>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</si>
  <si>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</si>
  <si>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</si>
  <si>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</si>
  <si>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</si>
  <si>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</si>
  <si>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</si>
  <si>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</si>
  <si>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</si>
  <si>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</si>
  <si>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</si>
  <si>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</si>
  <si>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</si>
  <si>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</si>
  <si>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</si>
  <si>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</si>
  <si>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</si>
  <si>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</si>
  <si>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</si>
  <si>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</si>
  <si>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</si>
  <si>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</si>
  <si>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</si>
  <si>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</si>
  <si>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</si>
  <si>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</si>
  <si>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</si>
  <si>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</si>
  <si>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</si>
  <si>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</si>
  <si>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</si>
  <si>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</si>
  <si>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</si>
  <si>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</si>
  <si>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</si>
  <si>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</si>
  <si>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</si>
  <si>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</si>
  <si>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</si>
  <si>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</si>
  <si>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</si>
  <si>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</si>
  <si>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</si>
  <si>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</si>
  <si>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</si>
  <si>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</si>
  <si>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</si>
  <si>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</si>
  <si>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</si>
  <si>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</si>
  <si>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</si>
  <si>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</si>
  <si>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</si>
  <si>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</si>
  <si>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</si>
  <si>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</si>
  <si>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</si>
  <si>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</si>
  <si>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</si>
  <si>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</si>
  <si>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</si>
  <si>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</si>
  <si>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</si>
  <si>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</si>
  <si>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</si>
  <si>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</si>
  <si>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</si>
  <si>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</si>
  <si>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</si>
  <si>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</si>
  <si>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</si>
  <si>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</si>
  <si>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</si>
  <si>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</si>
  <si>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</si>
  <si>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</si>
  <si>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</si>
  <si>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</si>
  <si>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</si>
  <si>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</si>
  <si>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</si>
  <si>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</si>
  <si>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</si>
  <si>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</si>
  <si>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</si>
  <si>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</si>
  <si>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</si>
  <si>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</si>
  <si>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</si>
  <si>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</si>
  <si>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</si>
  <si>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</si>
  <si>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</si>
  <si>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</si>
  <si>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</si>
  <si>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</si>
  <si>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</si>
  <si>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</si>
  <si>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</si>
  <si>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</si>
  <si>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</si>
  <si>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</si>
  <si>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</si>
  <si>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</si>
  <si>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</si>
  <si>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</si>
  <si>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</si>
  <si>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</si>
  <si>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</si>
  <si>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</si>
  <si>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</si>
  <si>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</si>
  <si>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</si>
  <si>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</si>
  <si>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</si>
  <si>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</si>
  <si>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</si>
  <si>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</si>
  <si>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</si>
  <si>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</si>
  <si>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</si>
  <si>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</si>
  <si>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</si>
  <si>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</si>
  <si>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</si>
  <si>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</si>
  <si>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</si>
  <si>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</si>
  <si>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</si>
  <si>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</si>
  <si>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</si>
  <si>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</si>
  <si>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</si>
  <si>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</si>
  <si>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</si>
  <si>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</si>
  <si>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</si>
  <si>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</si>
  <si>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</si>
  <si>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</si>
  <si>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</si>
  <si>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</si>
  <si>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</si>
  <si>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</si>
  <si>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</si>
  <si>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</si>
  <si>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</si>
  <si>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</si>
  <si>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</si>
  <si>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</si>
  <si>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</si>
  <si>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</si>
  <si>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</si>
  <si>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</si>
  <si>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</si>
  <si>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</si>
  <si>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</si>
  <si>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</si>
  <si>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</si>
  <si>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</si>
  <si>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</si>
  <si>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</si>
  <si>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</si>
  <si>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</si>
  <si>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</si>
  <si>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</si>
  <si>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</si>
  <si>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</si>
  <si>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</si>
  <si>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</si>
  <si>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</si>
  <si>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</si>
  <si>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</si>
  <si>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</si>
  <si>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</si>
  <si>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</si>
  <si>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</si>
  <si>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</si>
  <si>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</si>
  <si>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</si>
  <si>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</si>
  <si>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</si>
  <si>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</si>
  <si>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</si>
  <si>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</si>
  <si>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</si>
  <si>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</si>
  <si>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</si>
  <si>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</si>
  <si>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</si>
  <si>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</si>
  <si>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</si>
  <si>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</si>
  <si>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</si>
  <si>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</si>
  <si>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</si>
  <si>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</si>
  <si>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</si>
  <si>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</si>
  <si>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</si>
  <si>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</si>
  <si>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</si>
  <si>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</si>
  <si>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</si>
  <si>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</si>
  <si>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</si>
  <si>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</si>
  <si>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</si>
  <si>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</si>
  <si>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</si>
  <si>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</si>
  <si>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</si>
  <si>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</si>
  <si>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</si>
  <si>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</si>
  <si>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</si>
  <si>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</si>
  <si>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</si>
  <si>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</si>
  <si>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</si>
  <si>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</si>
  <si>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</si>
  <si>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</si>
  <si>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</si>
  <si>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</si>
  <si>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</si>
  <si>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</si>
  <si>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</si>
  <si>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</si>
  <si>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</si>
  <si>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</si>
  <si>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</si>
  <si>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</si>
  <si>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</si>
  <si>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</si>
  <si>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</si>
  <si>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</si>
  <si>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</si>
  <si>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</si>
  <si>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</si>
  <si>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</si>
  <si>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</si>
  <si>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</si>
  <si>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</si>
  <si>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</si>
  <si>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</si>
  <si>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</si>
  <si>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</si>
  <si>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</si>
  <si>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</si>
  <si>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</si>
  <si>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</si>
  <si>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</si>
  <si>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</si>
  <si>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</si>
  <si>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</si>
  <si>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</si>
  <si>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</si>
  <si>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</si>
  <si>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</si>
  <si>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</si>
  <si>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</si>
  <si>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</si>
  <si>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</si>
  <si>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</si>
  <si>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</si>
  <si>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</si>
  <si>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</si>
  <si>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</si>
  <si>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</si>
  <si>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</si>
  <si>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</si>
  <si>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</si>
  <si>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</si>
  <si>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</si>
  <si>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</si>
  <si>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</si>
  <si>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</si>
  <si>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</si>
  <si>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</si>
  <si>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</si>
  <si>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</si>
  <si>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</si>
  <si>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</si>
  <si>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</si>
  <si>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</si>
  <si>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</si>
  <si>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</si>
  <si>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</si>
  <si>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</si>
  <si>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</si>
  <si>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</si>
  <si>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</si>
  <si>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</si>
  <si>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</si>
  <si>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</si>
  <si>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</si>
  <si>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</si>
  <si>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</si>
  <si>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</si>
  <si>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</si>
  <si>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</si>
  <si>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</si>
  <si>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</si>
  <si>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</si>
  <si>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</si>
  <si>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</si>
  <si>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</si>
  <si>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</si>
  <si>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</si>
  <si>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</si>
  <si>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</si>
  <si>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</si>
  <si>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</si>
  <si>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</si>
  <si>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</si>
  <si>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</si>
  <si>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</si>
  <si>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</si>
  <si>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</si>
  <si>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</si>
  <si>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</si>
  <si>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</si>
  <si>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</si>
  <si>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</si>
  <si>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</si>
  <si>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</si>
  <si>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</si>
  <si>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</si>
  <si>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</si>
  <si>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</si>
  <si>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</si>
  <si>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</si>
  <si>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</si>
  <si>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</si>
  <si>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</si>
  <si>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</si>
  <si>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</si>
  <si>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</si>
  <si>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</si>
  <si>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</si>
  <si>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</si>
  <si>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</si>
  <si>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</si>
  <si>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</si>
  <si>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</si>
  <si>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</si>
  <si>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</si>
  <si>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</si>
  <si>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</si>
  <si>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</si>
  <si>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</si>
  <si>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</si>
  <si>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</si>
  <si>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</si>
  <si>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</si>
  <si>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</si>
  <si>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</si>
  <si>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</si>
  <si>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</si>
  <si>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</si>
  <si>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</si>
  <si>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</si>
  <si>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</si>
  <si>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</si>
  <si>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</si>
  <si>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</si>
  <si>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</si>
  <si>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</si>
  <si>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</si>
  <si>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</si>
  <si>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</si>
  <si>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</si>
  <si>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</si>
  <si>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</si>
  <si>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</si>
  <si>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</si>
  <si>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</si>
  <si>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</si>
  <si>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</si>
  <si>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</si>
  <si>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</si>
  <si>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</si>
  <si>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</si>
  <si>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</si>
  <si>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</si>
  <si>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</si>
  <si>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</si>
  <si>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</si>
  <si>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</si>
  <si>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</si>
  <si>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</si>
  <si>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</si>
  <si>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</si>
  <si>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</si>
  <si>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</si>
  <si>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</si>
  <si>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</si>
  <si>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</si>
  <si>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</si>
  <si>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</si>
  <si>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</si>
  <si>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</si>
  <si>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</si>
  <si>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</si>
  <si>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</si>
  <si>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</si>
  <si>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</si>
  <si>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</si>
  <si>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</si>
  <si>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</si>
  <si>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</si>
  <si>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</si>
  <si>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</si>
  <si>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</si>
  <si>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</si>
  <si>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</si>
  <si>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</si>
  <si>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</si>
  <si>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</si>
  <si>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</si>
  <si>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</si>
  <si>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</si>
  <si>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</si>
  <si>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</si>
  <si>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</si>
  <si>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</si>
  <si>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</si>
  <si>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</si>
  <si>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</si>
  <si>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</si>
  <si>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</si>
  <si>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</si>
  <si>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</si>
  <si>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</si>
  <si>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</si>
  <si>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</si>
  <si>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</si>
  <si>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</si>
  <si>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</si>
  <si>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</si>
  <si>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</si>
  <si>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</si>
  <si>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</si>
  <si>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</si>
  <si>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</si>
  <si>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</si>
  <si>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</si>
  <si>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</si>
  <si>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</si>
  <si>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</si>
  <si>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</si>
  <si>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</si>
  <si>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</si>
  <si>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</si>
  <si>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</si>
  <si>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</si>
  <si>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</si>
  <si>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</si>
  <si>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</si>
  <si>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</si>
  <si>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</si>
  <si>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</si>
  <si>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</si>
  <si>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</si>
  <si>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</si>
  <si>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</si>
  <si>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</si>
  <si>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</si>
  <si>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</si>
  <si>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</si>
  <si>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</si>
  <si>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</si>
  <si>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</si>
  <si>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</si>
  <si>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</si>
  <si>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</si>
  <si>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</si>
  <si>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</si>
  <si>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</si>
  <si>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</si>
  <si>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</si>
  <si>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</si>
  <si>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</si>
  <si>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</si>
  <si>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</si>
  <si>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</si>
  <si>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</si>
  <si>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</si>
  <si>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</si>
  <si>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</si>
  <si>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</si>
  <si>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</si>
  <si>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</si>
  <si>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</si>
  <si>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</si>
  <si>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</si>
  <si>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</si>
  <si>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</si>
  <si>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</si>
  <si>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</si>
  <si>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</si>
  <si>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</si>
  <si>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</si>
  <si>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</si>
  <si>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</si>
  <si>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</si>
  <si>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</si>
  <si>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</si>
  <si>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</si>
  <si>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</si>
  <si>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</si>
  <si>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</si>
  <si>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</si>
  <si>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</si>
  <si>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</si>
  <si>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</si>
  <si>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</si>
  <si>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</si>
  <si>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</si>
  <si>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</si>
  <si>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</si>
  <si>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</si>
  <si>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</si>
  <si>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</si>
  <si>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</si>
  <si>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</si>
  <si>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</si>
  <si>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</si>
  <si>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</si>
  <si>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</si>
  <si>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</si>
  <si>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</si>
  <si>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</si>
  <si>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</si>
  <si>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</si>
  <si>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</si>
  <si>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</si>
  <si>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</si>
  <si>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</si>
  <si>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</si>
  <si>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</si>
  <si>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</si>
  <si>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</si>
  <si>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</si>
  <si>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</si>
  <si>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</si>
  <si>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</si>
  <si>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</si>
  <si>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</si>
  <si>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</si>
  <si>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</si>
  <si>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</si>
  <si>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</si>
  <si>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</si>
  <si>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</si>
  <si>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</si>
  <si>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</si>
  <si>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</si>
  <si>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</si>
  <si>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</si>
  <si>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</si>
  <si>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</si>
  <si>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</si>
  <si>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</si>
  <si>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</si>
  <si>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</si>
  <si>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</si>
  <si>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</si>
  <si>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</si>
  <si>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</si>
  <si>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</si>
  <si>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</si>
  <si>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</si>
  <si>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</si>
  <si>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</si>
  <si>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</si>
  <si>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</si>
  <si>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</si>
  <si>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</si>
  <si>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</si>
  <si>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</si>
  <si>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</si>
  <si>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</si>
  <si>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</si>
  <si>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</si>
  <si>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</si>
  <si>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</si>
  <si>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</si>
  <si>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</si>
  <si>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</si>
  <si>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</si>
  <si>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</si>
  <si>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</si>
  <si>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</si>
  <si>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</si>
  <si>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</si>
  <si>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</si>
  <si>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</si>
  <si>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</si>
  <si>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</si>
  <si>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</si>
  <si>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</si>
  <si>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</si>
  <si>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</si>
  <si>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</si>
  <si>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</si>
  <si>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</si>
  <si>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</si>
  <si>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</si>
  <si>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</si>
  <si>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</si>
  <si>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</si>
  <si>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</si>
  <si>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</si>
  <si>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</si>
  <si>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</si>
  <si>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</si>
  <si>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</si>
  <si>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</si>
  <si>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</si>
  <si>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</si>
  <si>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</si>
  <si>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</si>
  <si>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</si>
  <si>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</si>
  <si>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</si>
  <si>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</si>
  <si>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</si>
  <si>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</si>
  <si>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</si>
  <si>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</si>
  <si>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</si>
  <si>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</si>
  <si>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</si>
  <si>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</si>
  <si>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</si>
  <si>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</si>
  <si>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</si>
  <si>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</si>
  <si>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</si>
  <si>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</si>
  <si>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</si>
  <si>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</si>
  <si>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</si>
  <si>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</si>
  <si>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</si>
  <si>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</si>
  <si>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</si>
  <si>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</si>
  <si>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</si>
  <si>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</si>
  <si>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</si>
  <si>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</si>
  <si>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</si>
  <si>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</si>
  <si>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</si>
  <si>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</si>
  <si>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</si>
  <si>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</si>
  <si>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</si>
  <si>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</si>
  <si>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</si>
  <si>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</si>
  <si>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</si>
  <si>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</si>
  <si>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</si>
  <si>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</si>
  <si>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</si>
  <si>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</si>
  <si>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</si>
  <si>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</si>
  <si>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</si>
  <si>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</si>
  <si>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</si>
  <si>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</si>
  <si>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</si>
  <si>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</si>
  <si>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</si>
  <si>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</si>
  <si>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</si>
  <si>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</si>
  <si>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</si>
  <si>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</si>
  <si>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</si>
  <si>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</si>
  <si>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</si>
  <si>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</si>
  <si>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</si>
  <si>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</si>
  <si>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</si>
  <si>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</si>
  <si>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</si>
  <si>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</si>
  <si>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</si>
  <si>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</si>
  <si>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</si>
  <si>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</si>
  <si>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</si>
  <si>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</si>
  <si>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</si>
  <si>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</si>
  <si>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</si>
  <si>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</si>
  <si>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</si>
  <si>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</si>
  <si>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</si>
  <si>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</si>
  <si>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</si>
  <si>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</si>
  <si>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</si>
  <si>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</si>
  <si>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</si>
  <si>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</si>
  <si>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</si>
  <si>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</si>
  <si>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</si>
  <si>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</si>
  <si>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</si>
  <si>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</si>
  <si>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</si>
  <si>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</si>
  <si>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</si>
  <si>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</si>
  <si>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</si>
  <si>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</si>
  <si>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</si>
  <si>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</si>
  <si>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</si>
  <si>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</si>
  <si>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</si>
  <si>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</si>
  <si>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</si>
  <si>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</si>
  <si>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</si>
  <si>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</si>
  <si>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</si>
  <si>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</si>
  <si>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</si>
  <si>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</si>
  <si>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</si>
  <si>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</si>
  <si>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</si>
  <si>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</si>
  <si>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</si>
  <si>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</si>
  <si>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</si>
  <si>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</si>
  <si>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</si>
  <si>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</si>
  <si>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</si>
  <si>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</si>
  <si>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</si>
  <si>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</si>
  <si>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</si>
  <si>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</si>
  <si>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</si>
  <si>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</si>
  <si>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</si>
  <si>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</si>
  <si>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</si>
  <si>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</si>
  <si>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</si>
  <si>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</si>
  <si>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</si>
  <si>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</si>
  <si>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</si>
  <si>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</si>
  <si>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</si>
  <si>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</si>
  <si>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</si>
  <si>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</si>
  <si>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</si>
  <si>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</si>
  <si>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</si>
  <si>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</si>
  <si>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</si>
  <si>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</si>
  <si>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</si>
  <si>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</si>
  <si>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</si>
  <si>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</si>
  <si>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</si>
  <si>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</si>
  <si>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</si>
  <si>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</si>
  <si>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</si>
  <si>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</si>
  <si>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</si>
  <si>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</si>
  <si>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</si>
  <si>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</si>
  <si>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</si>
  <si>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</si>
  <si>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</si>
  <si>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</si>
  <si>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</si>
  <si>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</si>
  <si>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</si>
  <si>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</si>
  <si>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</si>
  <si>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</si>
  <si>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</si>
  <si>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</si>
  <si>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</si>
  <si>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</si>
  <si>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</si>
  <si>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</si>
  <si>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</si>
  <si>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</si>
  <si>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</si>
  <si>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</si>
  <si>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</si>
  <si>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</si>
  <si>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</si>
  <si>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</si>
  <si>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</si>
  <si>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</si>
  <si>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</si>
  <si>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</si>
  <si>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</si>
  <si>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</si>
  <si>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</si>
  <si>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</si>
  <si>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</si>
  <si>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</si>
  <si>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</si>
  <si>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</si>
  <si>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</si>
  <si>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</si>
  <si>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</si>
  <si>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</si>
  <si>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</si>
  <si>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</si>
  <si>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</si>
  <si>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</si>
  <si>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</si>
  <si>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</si>
  <si>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</si>
  <si>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</si>
  <si>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</si>
  <si>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</si>
  <si>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</si>
  <si>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</si>
  <si>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</si>
  <si>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</si>
  <si>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</si>
  <si>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</si>
  <si>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</si>
  <si>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</si>
  <si>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</si>
  <si>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</si>
  <si>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</si>
  <si>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</si>
  <si>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</si>
  <si>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</si>
  <si>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</si>
  <si>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</si>
  <si>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</si>
  <si>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</si>
  <si>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</si>
  <si>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</si>
  <si>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</si>
  <si>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</si>
  <si>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</si>
  <si>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</si>
  <si>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</si>
  <si>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</si>
  <si>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</si>
  <si>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</si>
  <si>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</si>
  <si>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</si>
  <si>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</si>
  <si>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</si>
  <si>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</si>
  <si>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</si>
  <si>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</si>
  <si>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</si>
  <si>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</si>
  <si>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</si>
  <si>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</si>
  <si>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</si>
  <si>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</si>
  <si>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</si>
  <si>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</si>
  <si>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</si>
  <si>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</si>
  <si>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</si>
  <si>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</si>
  <si>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</si>
  <si>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</si>
  <si>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</si>
  <si>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</si>
  <si>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</si>
  <si>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</si>
  <si>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</si>
  <si>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</si>
  <si>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</si>
  <si>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</si>
  <si>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</si>
  <si>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</si>
  <si>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</si>
  <si>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</si>
  <si>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</si>
  <si>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</si>
  <si>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</si>
  <si>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</si>
  <si>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</si>
  <si>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</si>
  <si>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</si>
  <si>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</si>
  <si>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</si>
  <si>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</si>
  <si>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</si>
  <si>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</si>
  <si>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</si>
  <si>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</si>
  <si>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</si>
  <si>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</si>
  <si>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</si>
  <si>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</si>
  <si>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</si>
  <si>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</si>
  <si>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</si>
  <si>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</si>
  <si>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</si>
  <si>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</si>
  <si>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</si>
  <si>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</si>
  <si>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</si>
  <si>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</si>
  <si>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</si>
  <si>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</si>
  <si>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</si>
  <si>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</si>
  <si>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</si>
  <si>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</si>
  <si>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</si>
  <si>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</si>
  <si>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</si>
  <si>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</si>
  <si>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</si>
  <si>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</si>
  <si>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</si>
  <si>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</si>
  <si>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</si>
  <si>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</si>
  <si>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</si>
  <si>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</si>
  <si>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</si>
  <si>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</si>
  <si>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</si>
  <si>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</si>
  <si>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</si>
  <si>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</si>
  <si>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</si>
  <si>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</si>
  <si>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</si>
  <si>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</si>
  <si>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</si>
  <si>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</si>
  <si>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</si>
  <si>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</si>
  <si>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</si>
  <si>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</si>
  <si>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</si>
  <si>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</si>
  <si>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</si>
  <si>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</si>
  <si>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</si>
  <si>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</si>
  <si>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</si>
  <si>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</si>
  <si>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</si>
  <si>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</si>
  <si>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</si>
  <si>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</si>
  <si>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</si>
  <si>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</si>
  <si>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</si>
  <si>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</si>
  <si>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</si>
  <si>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</si>
  <si>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</si>
  <si>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</si>
  <si>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</si>
  <si>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</si>
  <si>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</si>
  <si>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</si>
  <si>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</si>
  <si>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</si>
  <si>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</si>
  <si>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</si>
  <si>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</si>
  <si>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</si>
  <si>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</si>
  <si>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</si>
  <si>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</si>
  <si>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</si>
  <si>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</si>
  <si>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</si>
  <si>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</si>
  <si>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</si>
  <si>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</si>
  <si>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</si>
  <si>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</si>
  <si>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</si>
  <si>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</si>
  <si>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</si>
  <si>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</si>
  <si>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</si>
  <si>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</si>
  <si>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</si>
  <si>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</si>
  <si>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</si>
  <si>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</si>
  <si>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</si>
  <si>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</si>
  <si>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</si>
  <si>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</si>
  <si>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</si>
  <si>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</si>
  <si>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</si>
  <si>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</si>
  <si>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</si>
  <si>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</si>
  <si>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</si>
  <si>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</si>
  <si>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</si>
  <si>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</si>
  <si>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</si>
  <si>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</si>
  <si>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</si>
  <si>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</si>
  <si>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</si>
  <si>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</si>
  <si>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</si>
  <si>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</si>
  <si>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</si>
  <si>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</si>
  <si>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</si>
  <si>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</si>
  <si>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</si>
  <si>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</si>
  <si>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</si>
  <si>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</si>
  <si>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</si>
  <si>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</si>
  <si>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</si>
  <si>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</si>
  <si>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</si>
  <si>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</si>
  <si>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</si>
  <si>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</si>
  <si>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</si>
  <si>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</si>
  <si>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</si>
  <si>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</si>
  <si>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</si>
  <si>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</si>
  <si>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</si>
  <si>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</si>
  <si>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</si>
  <si>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</si>
  <si>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</si>
  <si>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</si>
  <si>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</si>
  <si>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</si>
  <si>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</si>
  <si>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</si>
  <si>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</si>
  <si>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</si>
  <si>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</si>
  <si>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</si>
  <si>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</si>
  <si>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</si>
  <si>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</si>
  <si>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</si>
  <si>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</si>
  <si>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</si>
  <si>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</si>
  <si>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</si>
  <si>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</si>
  <si>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</si>
  <si>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</si>
  <si>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</si>
  <si>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</si>
  <si>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</si>
  <si>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</si>
  <si>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</si>
  <si>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</si>
  <si>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</si>
  <si>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</si>
  <si>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</si>
  <si>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</si>
  <si>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</si>
  <si>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</si>
  <si>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</si>
  <si>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</si>
  <si>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</si>
  <si>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</si>
  <si>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</si>
  <si>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</si>
  <si>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</si>
  <si>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</si>
  <si>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</si>
  <si>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</si>
  <si>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</si>
  <si>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</si>
  <si>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</si>
  <si>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</si>
  <si>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</si>
  <si>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</si>
  <si>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</si>
  <si>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</si>
  <si>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</si>
  <si>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</si>
  <si>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</si>
  <si>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</si>
  <si>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</si>
  <si>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</si>
  <si>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</si>
  <si>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</si>
  <si>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</si>
  <si>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</si>
  <si>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</si>
  <si>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</si>
  <si>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</si>
  <si>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</si>
  <si>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</si>
  <si>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</si>
  <si>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</si>
  <si>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</si>
  <si>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</si>
  <si>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</si>
  <si>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</si>
  <si>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</si>
  <si>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</si>
  <si>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</si>
  <si>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</si>
  <si>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</si>
  <si>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</si>
  <si>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</si>
  <si>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</si>
  <si>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</si>
  <si>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</si>
  <si>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</si>
  <si>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</si>
  <si>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</si>
  <si>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</si>
  <si>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</si>
  <si>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</si>
  <si>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</si>
  <si>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</si>
  <si>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</si>
  <si>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</si>
  <si>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</si>
  <si>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</si>
  <si>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</si>
  <si>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</si>
  <si>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</si>
  <si>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</si>
  <si>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</si>
  <si>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</si>
  <si>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</si>
  <si>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</si>
  <si>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</si>
  <si>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</si>
  <si>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</si>
  <si>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</si>
  <si>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</si>
  <si>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</si>
  <si>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</si>
  <si>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</si>
  <si>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</si>
  <si>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</si>
  <si>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</si>
  <si>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</si>
  <si>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</si>
  <si>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</si>
  <si>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</si>
  <si>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</si>
  <si>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</si>
  <si>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</si>
  <si>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</si>
  <si>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</si>
  <si>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</si>
  <si>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</si>
  <si>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</si>
  <si>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</si>
  <si>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</si>
  <si>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</si>
  <si>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</si>
  <si>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</si>
  <si>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</si>
  <si>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</si>
  <si>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</si>
  <si>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</si>
  <si>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</si>
  <si>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</si>
  <si>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</si>
  <si>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</si>
  <si>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</si>
  <si>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</si>
  <si>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</si>
  <si>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</si>
  <si>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</si>
  <si>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</si>
  <si>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</si>
  <si>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</si>
  <si>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</si>
  <si>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</si>
  <si>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</si>
  <si>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</si>
  <si>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</si>
  <si>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</si>
  <si>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</si>
  <si>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</si>
  <si>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</si>
  <si>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</si>
  <si>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</si>
  <si>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</si>
  <si>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</si>
  <si>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</si>
  <si>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</si>
  <si>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</si>
  <si>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</si>
  <si>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</si>
  <si>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</si>
  <si>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</si>
  <si>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</si>
  <si>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</si>
  <si>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</si>
  <si>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</si>
  <si>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</si>
  <si>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</si>
  <si>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</si>
  <si>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</si>
  <si>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</si>
  <si>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</si>
  <si>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</si>
  <si>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</si>
  <si>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</si>
  <si>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</si>
  <si>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</si>
  <si>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</si>
  <si>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</si>
  <si>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</si>
  <si>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</si>
  <si>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</si>
  <si>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</si>
  <si>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</si>
  <si>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</si>
  <si>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</si>
  <si>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</si>
  <si>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</si>
  <si>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</si>
  <si>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</si>
  <si>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</si>
  <si>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</si>
  <si>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</si>
  <si>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</si>
  <si>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</si>
  <si>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</si>
  <si>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</si>
  <si>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</si>
  <si>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</si>
  <si>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</si>
  <si>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</si>
  <si>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</si>
  <si>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</si>
  <si>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</si>
  <si>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</si>
  <si>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</si>
  <si>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</si>
  <si>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</si>
  <si>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</si>
  <si>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</si>
  <si>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</si>
  <si>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</si>
  <si>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</si>
  <si>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</si>
  <si>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</si>
  <si>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</si>
  <si>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</si>
  <si>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</si>
  <si>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</si>
  <si>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</si>
  <si>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</si>
  <si>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</si>
  <si>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</si>
  <si>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</si>
  <si>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</si>
  <si>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</si>
  <si>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</si>
  <si>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</si>
  <si>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</si>
  <si>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</si>
  <si>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</si>
  <si>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</si>
  <si>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</si>
  <si>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</si>
  <si>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</si>
  <si>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</si>
  <si>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</si>
  <si>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</si>
  <si>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</si>
  <si>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</si>
  <si>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</si>
  <si>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</si>
  <si>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</si>
  <si>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</si>
  <si>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</si>
  <si>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</si>
  <si>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</si>
  <si>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</si>
  <si>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</si>
  <si>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</si>
  <si>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</si>
  <si>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</si>
  <si>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</si>
  <si>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</si>
  <si>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</si>
  <si>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</si>
  <si>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</si>
  <si>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</si>
  <si>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</si>
  <si>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</si>
  <si>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</si>
  <si>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</si>
  <si>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</si>
  <si>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</si>
  <si>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</si>
  <si>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</si>
  <si>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</si>
  <si>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</si>
  <si>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</si>
  <si>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</si>
  <si>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</si>
  <si>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</si>
  <si>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</si>
  <si>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</si>
  <si>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</si>
  <si>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</si>
  <si>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</si>
  <si>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</si>
  <si>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</si>
  <si>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</si>
  <si>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</si>
  <si>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</si>
  <si>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</si>
  <si>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</si>
  <si>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</si>
  <si>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</si>
  <si>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</si>
  <si>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</si>
  <si>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</si>
  <si>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</si>
  <si>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</si>
  <si>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</si>
  <si>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</si>
  <si>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</si>
  <si>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</si>
  <si>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</si>
  <si>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</si>
  <si>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</si>
  <si>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</si>
  <si>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</si>
  <si>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</si>
  <si>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</si>
  <si>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</si>
  <si>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</si>
  <si>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</si>
  <si>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</si>
  <si>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</si>
  <si>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</si>
  <si>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</si>
  <si>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</si>
  <si>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</si>
  <si>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</si>
  <si>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</si>
  <si>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</si>
  <si>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</si>
  <si>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</si>
  <si>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</si>
  <si>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</si>
  <si>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</si>
  <si>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</si>
  <si>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</si>
  <si>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</si>
  <si>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</si>
  <si>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</si>
  <si>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</si>
  <si>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</si>
  <si>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</si>
  <si>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</si>
  <si>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</si>
  <si>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</si>
  <si>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</si>
  <si>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</si>
  <si>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</si>
  <si>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</si>
  <si>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</si>
  <si>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</si>
  <si>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</si>
  <si>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</si>
  <si>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</si>
  <si>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</si>
  <si>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</si>
  <si>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</si>
  <si>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</si>
  <si>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</si>
  <si>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</si>
  <si>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</si>
  <si>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</si>
  <si>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</si>
  <si>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</si>
  <si>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</si>
  <si>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</si>
  <si>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</si>
  <si>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</si>
  <si>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</si>
  <si>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</si>
  <si>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</si>
  <si>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</si>
  <si>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</si>
  <si>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</si>
  <si>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</si>
  <si>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</si>
  <si>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</si>
  <si>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</si>
  <si>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</si>
  <si>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</si>
  <si>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</si>
  <si>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</si>
  <si>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</si>
  <si>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</si>
  <si>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</si>
  <si>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</si>
  <si>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</si>
  <si>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</si>
  <si>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</si>
  <si>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</si>
  <si>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</si>
  <si>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</si>
  <si>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</si>
  <si>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</si>
  <si>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</si>
  <si>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</si>
  <si>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</si>
  <si>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</si>
  <si>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</si>
  <si>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</si>
  <si>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</si>
  <si>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</si>
  <si>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</si>
  <si>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</si>
  <si>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</si>
  <si>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</si>
  <si>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</si>
  <si>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</si>
  <si>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</si>
  <si>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</si>
  <si>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</si>
  <si>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</si>
  <si>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</si>
  <si>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</si>
  <si>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</si>
  <si>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</si>
  <si>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</si>
  <si>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</si>
  <si>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</si>
  <si>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</si>
  <si>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</si>
  <si>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</si>
  <si>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</si>
  <si>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</si>
  <si>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</si>
  <si>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</si>
  <si>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</si>
  <si>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</si>
  <si>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</si>
  <si>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</si>
  <si>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</si>
  <si>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</si>
  <si>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</si>
  <si>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</si>
  <si>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</si>
  <si>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</si>
  <si>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</si>
  <si>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</si>
  <si>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</si>
  <si>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</si>
  <si>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</si>
  <si>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</si>
  <si>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</si>
  <si>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</si>
  <si>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</si>
  <si>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</si>
  <si>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</si>
  <si>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</si>
  <si>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</si>
  <si>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</si>
  <si>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</si>
  <si>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</si>
  <si>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</si>
  <si>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</si>
  <si>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</si>
  <si>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</si>
  <si>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</si>
  <si>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</si>
  <si>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</si>
  <si>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</si>
  <si>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</si>
  <si>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</si>
  <si>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</si>
  <si>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</si>
  <si>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</si>
  <si>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</si>
  <si>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</si>
  <si>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</si>
  <si>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</si>
  <si>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</si>
  <si>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</si>
  <si>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</si>
  <si>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</si>
  <si>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</si>
  <si>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</si>
  <si>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</si>
  <si>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</si>
  <si>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</si>
  <si>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</si>
  <si>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</si>
  <si>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</si>
  <si>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</si>
  <si>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</si>
  <si>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</si>
  <si>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</si>
  <si>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</si>
  <si>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</si>
  <si>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</si>
  <si>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</si>
  <si>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</si>
  <si>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</si>
  <si>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</si>
  <si>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</si>
  <si>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</si>
  <si>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</si>
  <si>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</si>
  <si>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</si>
  <si>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</si>
  <si>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</si>
  <si>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</si>
  <si>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</si>
  <si>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</si>
  <si>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</si>
  <si>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</si>
  <si>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</si>
  <si>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</si>
  <si>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</si>
  <si>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</si>
  <si>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</si>
  <si>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</si>
  <si>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</si>
  <si>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</si>
  <si>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</si>
  <si>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</si>
  <si>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</si>
  <si>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</si>
  <si>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</si>
  <si>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</si>
  <si>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</si>
  <si>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</si>
  <si>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</si>
  <si>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</si>
  <si>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</si>
  <si>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</si>
  <si>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</si>
  <si>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</si>
  <si>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</si>
  <si>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</si>
  <si>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</si>
  <si>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</si>
  <si>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</si>
  <si>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</si>
  <si>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</si>
  <si>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</si>
  <si>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</si>
  <si>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</si>
  <si>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</si>
  <si>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</si>
  <si>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</si>
  <si>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</si>
  <si>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</si>
  <si>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</si>
  <si>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</si>
  <si>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</si>
  <si>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</si>
  <si>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</si>
  <si>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</si>
  <si>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</si>
  <si>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</si>
  <si>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</si>
  <si>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</si>
  <si>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</si>
  <si>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</si>
  <si>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</si>
  <si>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</si>
  <si>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</si>
  <si>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</si>
  <si>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</si>
  <si>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</si>
  <si>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</si>
  <si>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</si>
  <si>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</si>
  <si>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</si>
  <si>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</si>
  <si>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</si>
  <si>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</si>
  <si>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</si>
  <si>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</si>
  <si>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</si>
  <si>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</si>
  <si>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</si>
  <si>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</si>
  <si>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</si>
  <si>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</si>
  <si>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</si>
  <si>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</si>
  <si>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</si>
  <si>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</si>
  <si>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</si>
  <si>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</si>
  <si>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</si>
  <si>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</si>
  <si>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</si>
  <si>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</si>
  <si>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</si>
  <si>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</si>
  <si>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</si>
  <si>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</si>
  <si>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</si>
  <si>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</si>
  <si>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</si>
  <si>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</si>
  <si>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</si>
  <si>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</si>
  <si>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</si>
  <si>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</si>
  <si>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</si>
  <si>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</si>
  <si>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</si>
  <si>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</si>
  <si>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</si>
  <si>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</si>
  <si>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</si>
  <si>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</si>
  <si>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</si>
  <si>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</si>
  <si>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</si>
  <si>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</si>
  <si>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</si>
  <si>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</si>
  <si>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</si>
  <si>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</si>
  <si>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</si>
  <si>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</si>
  <si>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</si>
  <si>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</si>
  <si>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</si>
  <si>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</si>
  <si>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</si>
  <si>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</si>
  <si>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</si>
  <si>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</si>
  <si>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</si>
  <si>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</si>
  <si>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</si>
  <si>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</si>
  <si>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</si>
  <si>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</si>
  <si>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</si>
  <si>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</si>
  <si>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</si>
  <si>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</si>
  <si>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</si>
  <si>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</si>
  <si>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</si>
  <si>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</si>
  <si>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</si>
  <si>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</si>
  <si>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</si>
  <si>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</si>
  <si>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</si>
  <si>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</si>
  <si>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</si>
  <si>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</si>
  <si>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</si>
  <si>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</si>
  <si>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</si>
  <si>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</si>
  <si>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</si>
  <si>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</si>
  <si>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</si>
  <si>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</si>
  <si>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</si>
  <si>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</si>
  <si>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</si>
  <si>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</si>
  <si>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</si>
  <si>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</si>
  <si>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</si>
  <si>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</si>
  <si>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</si>
  <si>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</si>
  <si>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</si>
  <si>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</si>
  <si>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</si>
  <si>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LA VALETTE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</si>
  <si>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</si>
  <si>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</si>
  <si>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</si>
  <si>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</si>
  <si>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</si>
  <si>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</si>
  <si>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</si>
  <si>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</si>
  <si>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</si>
  <si>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</si>
  <si>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</si>
  <si>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</si>
  <si>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</si>
  <si>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</si>
  <si>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</si>
  <si>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</si>
  <si>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</si>
  <si>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</si>
  <si>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</si>
  <si>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</si>
  <si>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</si>
  <si>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</si>
  <si>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</si>
  <si>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</si>
  <si>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</si>
  <si>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</si>
  <si>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</si>
  <si>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</si>
  <si>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</si>
  <si>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</si>
  <si>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</si>
  <si>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</si>
  <si>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</si>
  <si>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</si>
  <si>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</si>
  <si>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</si>
  <si>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</si>
  <si>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</si>
  <si>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</si>
  <si>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</si>
  <si>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</si>
  <si>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</si>
  <si>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</si>
  <si>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</si>
  <si>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</si>
  <si>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</si>
  <si>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</si>
  <si>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</si>
  <si>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</si>
  <si>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</si>
  <si>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</si>
  <si>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</si>
  <si>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</si>
  <si>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</si>
  <si>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</si>
  <si>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</si>
  <si>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</si>
  <si>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</si>
  <si>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</si>
  <si>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</si>
  <si>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</si>
  <si>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</si>
  <si>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</si>
  <si>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</si>
  <si>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</si>
  <si>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</si>
  <si>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</si>
  <si>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</si>
  <si>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</si>
  <si>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</si>
  <si>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</si>
  <si>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</si>
  <si>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</si>
  <si>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</si>
  <si>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</si>
  <si>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</si>
  <si>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</si>
  <si>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</si>
  <si>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</si>
  <si>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</si>
  <si>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</si>
  <si>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</si>
  <si>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</si>
  <si>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Prolifération d'écrevisses du pacifique.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</si>
  <si>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</si>
  <si>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</si>
  <si>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</si>
  <si>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</si>
  <si>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</si>
  <si>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</si>
  <si>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</si>
  <si>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</si>
  <si>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</si>
  <si>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</si>
  <si>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</si>
  <si>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mELSPX</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</si>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</sst>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H29" activeCellId="0" sqref="H2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642231</v>
      </c>
      <c r="G10" s="25"/>
      <c r="H10" s="25"/>
    </row>
    <row r="11" customFormat="false" ht="15" hidden="false" customHeight="false" outlineLevel="0" collapsed="false">
      <c r="A11" s="26" t="s">
        <v>5183</v>
      </c>
      <c r="B11" s="30" t="n">
        <v>43741</v>
      </c>
      <c r="D11" s="26" t="s">
        <v>5184</v>
      </c>
      <c r="E11" s="29" t="n">
        <v>6363914</v>
      </c>
      <c r="G11" s="25"/>
      <c r="H11" s="25"/>
    </row>
    <row r="12" customFormat="false" ht="15" hidden="false" customHeight="false" outlineLevel="0" collapsed="false">
      <c r="A12" s="26" t="s">
        <v>5185</v>
      </c>
      <c r="B12" s="29" t="s">
        <v>5186</v>
      </c>
      <c r="D12" s="26" t="s">
        <v>5187</v>
      </c>
      <c r="E12" s="29" t="n">
        <v>642163</v>
      </c>
      <c r="G12" s="25"/>
      <c r="H12" s="25"/>
    </row>
    <row r="13" customFormat="false" ht="17.25" hidden="false" customHeight="true" outlineLevel="0" collapsed="false">
      <c r="A13" s="12"/>
      <c r="B13" s="31"/>
      <c r="D13" s="26" t="s">
        <v>5188</v>
      </c>
      <c r="E13" s="29" t="n">
        <v>6363853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642231</v>
      </c>
    </row>
    <row r="18" customFormat="false" ht="15" hidden="false" customHeight="false" outlineLevel="0" collapsed="false">
      <c r="A18" s="36"/>
      <c r="B18" s="37" t="s">
        <v>5196</v>
      </c>
      <c r="C18" s="38" t="n">
        <f aca="false">E11</f>
        <v>6363914</v>
      </c>
    </row>
    <row r="19" customFormat="false" ht="15" hidden="false" customHeight="false" outlineLevel="0" collapsed="false">
      <c r="A19" s="33" t="s">
        <v>5197</v>
      </c>
      <c r="B19" s="39" t="n">
        <v>397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26</v>
      </c>
      <c r="D35" s="52" t="s">
        <v>5215</v>
      </c>
      <c r="E35" s="53" t="n">
        <v>74</v>
      </c>
    </row>
    <row r="36" s="56" customFormat="true" ht="15" hidden="false" customHeight="true" outlineLevel="0" collapsed="false">
      <c r="A36" s="54" t="s">
        <v>5216</v>
      </c>
      <c r="B36" s="34" t="n">
        <v>35</v>
      </c>
      <c r="C36" s="50"/>
      <c r="D36" s="55" t="s">
        <v>5217</v>
      </c>
      <c r="E36" s="34" t="n">
        <v>75</v>
      </c>
    </row>
    <row r="37" s="56" customFormat="true" ht="15" hidden="false" customHeight="true" outlineLevel="0" collapsed="false">
      <c r="A37" s="54" t="s">
        <v>5218</v>
      </c>
      <c r="B37" s="34" t="n">
        <v>15.6</v>
      </c>
      <c r="C37" s="50"/>
      <c r="D37" s="55" t="s">
        <v>5219</v>
      </c>
      <c r="E37" s="34" t="n">
        <v>17.8</v>
      </c>
    </row>
    <row r="38" s="56" customFormat="true" ht="15" hidden="false" customHeight="true" outlineLevel="0" collapsed="false">
      <c r="A38" s="54" t="s">
        <v>5220</v>
      </c>
      <c r="B38" s="34" t="n">
        <v>10</v>
      </c>
      <c r="C38" s="50"/>
      <c r="D38" s="55" t="s">
        <v>5220</v>
      </c>
      <c r="E38" s="34" t="n">
        <v>66</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1</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c r="C59" s="50"/>
      <c r="D59" s="26" t="s">
        <v>5240</v>
      </c>
      <c r="E59" s="62" t="n">
        <v>4</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t="n">
        <v>2</v>
      </c>
      <c r="C65" s="50"/>
      <c r="D65" s="19" t="s">
        <v>5244</v>
      </c>
      <c r="E65" s="61" t="n">
        <v>2</v>
      </c>
    </row>
    <row r="66" s="17" customFormat="true" ht="15" hidden="false" customHeight="false" outlineLevel="0" collapsed="false">
      <c r="A66" s="33" t="s">
        <v>5245</v>
      </c>
      <c r="B66" s="62" t="n">
        <v>5</v>
      </c>
      <c r="C66" s="50"/>
      <c r="D66" s="26" t="s">
        <v>5245</v>
      </c>
      <c r="E66" s="62" t="n">
        <v>5</v>
      </c>
    </row>
    <row r="67" s="17" customFormat="true" ht="15" hidden="false" customHeight="false" outlineLevel="0" collapsed="false">
      <c r="A67" s="33" t="s">
        <v>5246</v>
      </c>
      <c r="B67" s="62"/>
      <c r="C67" s="50"/>
      <c r="D67" s="26" t="s">
        <v>5246</v>
      </c>
      <c r="E67" s="62"/>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3</v>
      </c>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2</v>
      </c>
      <c r="C84" s="50"/>
      <c r="D84" s="26" t="s">
        <v>5259</v>
      </c>
      <c r="E84" s="62" t="n">
        <v>1</v>
      </c>
    </row>
    <row r="85" s="17" customFormat="true" ht="15" hidden="false" customHeight="false" outlineLevel="0" collapsed="false">
      <c r="A85" s="33" t="s">
        <v>5260</v>
      </c>
      <c r="B85" s="62" t="n">
        <v>3</v>
      </c>
      <c r="C85" s="50"/>
      <c r="D85" s="26" t="s">
        <v>5260</v>
      </c>
      <c r="E85" s="62" t="n">
        <v>2</v>
      </c>
    </row>
    <row r="86" s="17" customFormat="true" ht="15" hidden="false" customHeight="false" outlineLevel="0" collapsed="false">
      <c r="A86" s="33" t="s">
        <v>5261</v>
      </c>
      <c r="B86" s="62" t="n">
        <v>1</v>
      </c>
      <c r="C86" s="50"/>
      <c r="D86" s="26" t="s">
        <v>5261</v>
      </c>
      <c r="E86" s="62" t="n">
        <v>2</v>
      </c>
    </row>
    <row r="87" s="17" customFormat="true" ht="15" hidden="false" customHeight="false" outlineLevel="0" collapsed="false">
      <c r="A87" s="33" t="s">
        <v>5262</v>
      </c>
      <c r="B87" s="62" t="n">
        <v>3</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0.85</v>
      </c>
      <c r="E97" s="82" t="n">
        <v>0.4</v>
      </c>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0.5</v>
      </c>
      <c r="E98" s="82" t="n">
        <v>0.12</v>
      </c>
      <c r="F98" s="82" t="s">
        <v>5276</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0.3</v>
      </c>
      <c r="E99" s="82" t="n">
        <v>0.05</v>
      </c>
      <c r="F99" s="82" t="s">
        <v>5276</v>
      </c>
      <c r="G99" s="85"/>
      <c r="H99" s="86"/>
    </row>
    <row r="100" customFormat="false" ht="15" hidden="false" customHeight="false" outlineLevel="0" collapsed="false">
      <c r="A100" s="78" t="s">
        <v>5277</v>
      </c>
      <c r="B100" s="79" t="str">
        <f aca="false">IF(A100="NEWCOD",IF(ISBLANK(G100),"renseigner le champ 'Nouveau taxon'",G100),VLOOKUP(A100,'Ref Taxo'!A:B,2,FALSE()))</f>
        <v>Melosira</v>
      </c>
      <c r="C100" s="80" t="n">
        <f aca="false">IF(A100="NEWCOD",IF(ISBLANK(H100),"NoCod",H100),VLOOKUP(A100,'Ref Taxo'!A:D,4,FALSE()))</f>
        <v>8714</v>
      </c>
      <c r="D100" s="81" t="n">
        <v>0.2</v>
      </c>
      <c r="E100" s="82" t="n">
        <v>0.04</v>
      </c>
      <c r="F100" s="82" t="s">
        <v>5276</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0.1</v>
      </c>
      <c r="F101" s="82" t="s">
        <v>5276</v>
      </c>
      <c r="G101" s="85"/>
      <c r="H101" s="86"/>
    </row>
    <row r="102" customFormat="false" ht="1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t="n">
        <v>8</v>
      </c>
      <c r="E102" s="82" t="n">
        <v>65</v>
      </c>
      <c r="F102" s="82" t="s">
        <v>5276</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0.01</v>
      </c>
      <c r="E103" s="82"/>
      <c r="F103" s="82" t="s">
        <v>5276</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0.2</v>
      </c>
      <c r="E104" s="82" t="n">
        <v>0.02</v>
      </c>
      <c r="F104" s="82" t="s">
        <v>5276</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c r="E105" s="82" t="n">
        <v>0.01</v>
      </c>
      <c r="F105" s="82" t="s">
        <v>5276</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0.01</v>
      </c>
      <c r="E106" s="82"/>
      <c r="F106" s="82" t="s">
        <v>5276</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0.01</v>
      </c>
      <c r="F107" s="82" t="s">
        <v>5276</v>
      </c>
      <c r="G107" s="85"/>
      <c r="H107" s="86"/>
    </row>
    <row r="108" customFormat="false" ht="15" hidden="false" customHeight="false" outlineLevel="0" collapsed="false">
      <c r="A108" s="78" t="s">
        <v>3418</v>
      </c>
      <c r="B108" s="79" t="str">
        <f aca="false">IF(A108="NEWCOD",IF(ISBLANK(G108),"renseigner le champ 'Nouveau taxon'",G108),VLOOKUP(A108,'Ref Taxo'!A:B,2,FALSE()))</f>
        <v>Phalaris arundinacea</v>
      </c>
      <c r="C108" s="80" t="n">
        <f aca="false">IF(A108="NEWCOD",IF(ISBLANK(H108),"NoCod",H108),VLOOKUP(A108,'Ref Taxo'!A:D,4,FALSE()))</f>
        <v>1577</v>
      </c>
      <c r="D108" s="81"/>
      <c r="E108" s="82" t="n">
        <v>0.01</v>
      </c>
      <c r="F108" s="82" t="s">
        <v>5276</v>
      </c>
      <c r="G108" s="85"/>
      <c r="H108" s="86"/>
    </row>
    <row r="109" customFormat="false" ht="15" hidden="false" customHeight="false" outlineLevel="0" collapsed="false">
      <c r="A109" s="78" t="s">
        <v>2368</v>
      </c>
      <c r="B109" s="79" t="str">
        <f aca="false">IF(A109="NEWCOD",IF(ISBLANK(G109),"renseigner le champ 'Nouveau taxon'",G109),VLOOKUP(A109,'Ref Taxo'!A:B,2,FALSE()))</f>
        <v>Impatiens glandulifera</v>
      </c>
      <c r="C109" s="80" t="n">
        <f aca="false">IF(A109="NEWCOD",IF(ISBLANK(H109),"NoCod",H109),VLOOKUP(A109,'Ref Taxo'!A:D,4,FALSE()))</f>
        <v>1686</v>
      </c>
      <c r="D109" s="81"/>
      <c r="E109" s="82" t="n">
        <v>0.01</v>
      </c>
      <c r="F109" s="82" t="s">
        <v>5276</v>
      </c>
      <c r="G109" s="85"/>
      <c r="H109" s="86"/>
    </row>
    <row r="110" customFormat="false" ht="15" hidden="false" customHeight="false" outlineLevel="0" collapsed="false">
      <c r="A110" s="78" t="s">
        <v>2829</v>
      </c>
      <c r="B110" s="79" t="str">
        <f aca="false">IF(A110="NEWCOD",IF(ISBLANK(G110),"renseigner le champ 'Nouveau taxon'",G110),VLOOKUP(A110,'Ref Taxo'!A:B,2,FALSE()))</f>
        <v>Lythrum salicaria</v>
      </c>
      <c r="C110" s="80" t="n">
        <f aca="false">IF(A110="NEWCOD",IF(ISBLANK(H110),"NoCod",H110),VLOOKUP(A110,'Ref Taxo'!A:D,4,FALSE()))</f>
        <v>1823</v>
      </c>
      <c r="D110" s="81" t="n">
        <v>0.01</v>
      </c>
      <c r="E110" s="82"/>
      <c r="F110" s="82" t="s">
        <v>5276</v>
      </c>
      <c r="G110" s="85"/>
      <c r="H110" s="86"/>
    </row>
    <row r="111" customFormat="false" ht="15" hidden="false" customHeight="false" outlineLevel="0" collapsed="false">
      <c r="A111" s="78" t="s">
        <v>3073</v>
      </c>
      <c r="B111" s="79" t="str">
        <f aca="false">IF(A111="NEWCOD",IF(ISBLANK(G111),"renseigner le champ 'Nouveau taxon'",G111),VLOOKUP(A111,'Ref Taxo'!A:B,2,FALSE()))</f>
        <v>Myriophyllum spicatum</v>
      </c>
      <c r="C111" s="80" t="n">
        <f aca="false">IF(A111="NEWCOD",IF(ISBLANK(H111),"NoCod",H111),VLOOKUP(A111,'Ref Taxo'!A:D,4,FALSE()))</f>
        <v>1778</v>
      </c>
      <c r="D111" s="81" t="n">
        <v>0.01</v>
      </c>
      <c r="E111" s="82" t="n">
        <v>0.01</v>
      </c>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2020-02-28T16:45:29Z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