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<sst xmlns="http://schemas.openxmlformats.org/spreadsheetml/2006/main" count="6484" uniqueCount="5306">
  <si>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</si>
  <si>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</si>
  <si>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</si>
  <si>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</si>
  <si>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</si>
  <si>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</si>
  <si>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</si>
  <si>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</si>
  <si>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</si>
  <si>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</si>
  <si>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</si>
  <si>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</si>
  <si>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</si>
  <si>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</si>
  <si>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</si>
  <si>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</si>
  <si>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</si>
  <si>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</si>
  <si>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</si>
  <si>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</si>
  <si>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</si>
  <si>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</si>
  <si>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</si>
  <si>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</si>
  <si>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</si>
  <si>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</si>
  <si>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</si>
  <si>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</si>
  <si>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</si>
  <si>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</si>
  <si>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</si>
  <si>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</si>
  <si>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</si>
  <si>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</si>
  <si>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</si>
  <si>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</si>
  <si>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</si>
  <si>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</si>
  <si>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</si>
  <si>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</si>
  <si>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</si>
  <si>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</si>
  <si>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</si>
  <si>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</si>
  <si>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</si>
  <si>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</si>
  <si>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</si>
  <si>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</si>
  <si>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</si>
  <si>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</si>
  <si>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</si>
  <si>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</si>
  <si>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</si>
  <si>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</si>
  <si>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</si>
  <si>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</si>
  <si>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</si>
  <si>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</si>
  <si>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</si>
  <si>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</si>
  <si>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</si>
  <si>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</si>
  <si>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</si>
  <si>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</si>
  <si>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</si>
  <si>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</si>
  <si>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</si>
  <si>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</si>
  <si>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</si>
  <si>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</si>
  <si>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</si>
  <si>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</si>
  <si>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</si>
  <si>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</si>
  <si>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</si>
  <si>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</si>
  <si>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</si>
  <si>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</si>
  <si>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</si>
  <si>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</si>
  <si>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</si>
  <si>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</si>
  <si>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</si>
  <si>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</si>
  <si>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</si>
  <si>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</si>
  <si>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</si>
  <si>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</si>
  <si>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</si>
  <si>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</si>
  <si>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</si>
  <si>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</si>
  <si>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</si>
  <si>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</si>
  <si>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</si>
  <si>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</si>
  <si>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</si>
  <si>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</si>
  <si>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</si>
  <si>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</si>
  <si>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</si>
  <si>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</si>
  <si>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</si>
  <si>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</si>
  <si>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</si>
  <si>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</si>
  <si>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</si>
  <si>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</si>
  <si>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</si>
  <si>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</si>
  <si>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</si>
  <si>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</si>
  <si>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</si>
  <si>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</si>
  <si>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</si>
  <si>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</si>
  <si>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</si>
  <si>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</si>
  <si>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</si>
  <si>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</si>
  <si>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</si>
  <si>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</si>
  <si>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</si>
  <si>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</si>
  <si>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</si>
  <si>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</si>
  <si>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</si>
  <si>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</si>
  <si>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</si>
  <si>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</si>
  <si>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</si>
  <si>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</si>
  <si>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</si>
  <si>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</si>
  <si>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</si>
  <si>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</si>
  <si>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</si>
  <si>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</si>
  <si>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</si>
  <si>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</si>
  <si>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</si>
  <si>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</si>
  <si>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</si>
  <si>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</si>
  <si>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</si>
  <si>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</si>
  <si>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</si>
  <si>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</si>
  <si>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</si>
  <si>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</si>
  <si>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</si>
  <si>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</si>
  <si>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</si>
  <si>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</si>
  <si>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</si>
  <si>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</si>
  <si>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</si>
  <si>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</si>
  <si>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</si>
  <si>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</si>
  <si>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</si>
  <si>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</si>
  <si>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</si>
  <si>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</si>
  <si>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</si>
  <si>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</si>
  <si>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</si>
  <si>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</si>
  <si>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</si>
  <si>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</si>
  <si>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</si>
  <si>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</si>
  <si>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</si>
  <si>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</si>
  <si>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</si>
  <si>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</si>
  <si>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</si>
  <si>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</si>
  <si>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</si>
  <si>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</si>
  <si>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</si>
  <si>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</si>
  <si>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</si>
  <si>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</si>
  <si>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</si>
  <si>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</si>
  <si>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</si>
  <si>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</si>
  <si>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</si>
  <si>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</si>
  <si>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</si>
  <si>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</si>
  <si>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</si>
  <si>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</si>
  <si>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</si>
  <si>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</si>
  <si>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</si>
  <si>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</si>
  <si>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</si>
  <si>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</si>
  <si>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</si>
  <si>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</si>
  <si>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</si>
  <si>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</si>
  <si>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</si>
  <si>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</si>
  <si>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</si>
  <si>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</si>
  <si>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</si>
  <si>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</si>
  <si>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</si>
  <si>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</si>
  <si>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</si>
  <si>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</si>
  <si>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</si>
  <si>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</si>
  <si>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</si>
  <si>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</si>
  <si>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</si>
  <si>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</si>
  <si>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</si>
  <si>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</si>
  <si>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</si>
  <si>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</si>
  <si>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</si>
  <si>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</si>
  <si>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</si>
  <si>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</si>
  <si>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</si>
  <si>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</si>
  <si>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</si>
  <si>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</si>
  <si>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</si>
  <si>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</si>
  <si>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</si>
  <si>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</si>
  <si>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</si>
  <si>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</si>
  <si>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</si>
  <si>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</si>
  <si>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</si>
  <si>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</si>
  <si>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</si>
  <si>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</si>
  <si>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</si>
  <si>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</si>
  <si>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</si>
  <si>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</si>
  <si>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</si>
  <si>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</si>
  <si>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</si>
  <si>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</si>
  <si>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</si>
  <si>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</si>
  <si>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</si>
  <si>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</si>
  <si>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</si>
  <si>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</si>
  <si>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</si>
  <si>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</si>
  <si>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</si>
  <si>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</si>
  <si>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</si>
  <si>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</si>
  <si>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</si>
  <si>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</si>
  <si>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</si>
  <si>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</si>
  <si>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</si>
  <si>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</si>
  <si>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</si>
  <si>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</si>
  <si>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</si>
  <si>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</si>
  <si>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</si>
  <si>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</si>
  <si>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</si>
  <si>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</si>
  <si>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</si>
  <si>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</si>
  <si>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</si>
  <si>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</si>
  <si>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</si>
  <si>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</si>
  <si>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</si>
  <si>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</si>
  <si>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</si>
  <si>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</si>
  <si>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</si>
  <si>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</si>
  <si>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</si>
  <si>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</si>
  <si>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</si>
  <si>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</si>
  <si>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</si>
  <si>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</si>
  <si>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</si>
  <si>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</si>
  <si>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</si>
  <si>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</si>
  <si>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</si>
  <si>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</si>
  <si>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</si>
  <si>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</si>
  <si>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</si>
  <si>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</si>
  <si>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</si>
  <si>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</si>
  <si>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</si>
  <si>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</si>
  <si>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</si>
  <si>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</si>
  <si>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</si>
  <si>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</si>
  <si>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</si>
  <si>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</si>
  <si>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</si>
  <si>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</si>
  <si>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</si>
  <si>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</si>
  <si>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</si>
  <si>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</si>
  <si>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</si>
  <si>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</si>
  <si>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</si>
  <si>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</si>
  <si>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</si>
  <si>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</si>
  <si>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</si>
  <si>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</si>
  <si>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</si>
  <si>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</si>
  <si>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</si>
  <si>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</si>
  <si>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</si>
  <si>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</si>
  <si>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</si>
  <si>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</si>
  <si>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</si>
  <si>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</si>
  <si>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</si>
  <si>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</si>
  <si>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</si>
  <si>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</si>
  <si>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</si>
  <si>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</si>
  <si>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</si>
  <si>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</si>
  <si>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</si>
  <si>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</si>
  <si>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</si>
  <si>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</si>
  <si>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</si>
  <si>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</si>
  <si>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</si>
  <si>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</si>
  <si>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</si>
  <si>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</si>
  <si>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</si>
  <si>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</si>
  <si>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</si>
  <si>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</si>
  <si>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</si>
  <si>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</si>
  <si>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</si>
  <si>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</si>
  <si>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</si>
  <si>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</si>
  <si>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</si>
  <si>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</si>
  <si>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</si>
  <si>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</si>
  <si>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</si>
  <si>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</si>
  <si>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</si>
  <si>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</si>
  <si>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</si>
  <si>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</si>
  <si>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</si>
  <si>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</si>
  <si>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</si>
  <si>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</si>
  <si>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</si>
  <si>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</si>
  <si>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</si>
  <si>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</si>
  <si>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</si>
  <si>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</si>
  <si>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</si>
  <si>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</si>
  <si>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</si>
  <si>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</si>
  <si>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</si>
  <si>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</si>
  <si>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</si>
  <si>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</si>
  <si>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</si>
  <si>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</si>
  <si>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</si>
  <si>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</si>
  <si>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</si>
  <si>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</si>
  <si>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</si>
  <si>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</si>
  <si>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</si>
  <si>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</si>
  <si>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</si>
  <si>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</si>
  <si>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</si>
  <si>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</si>
  <si>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</si>
  <si>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</si>
  <si>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</si>
  <si>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</si>
  <si>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</si>
  <si>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</si>
  <si>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</si>
  <si>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</si>
  <si>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</si>
  <si>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</si>
  <si>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</si>
  <si>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</si>
  <si>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</si>
  <si>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</si>
  <si>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</si>
  <si>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</si>
  <si>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</si>
  <si>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</si>
  <si>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</si>
  <si>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</si>
  <si>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</si>
  <si>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</si>
  <si>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</si>
  <si>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</si>
  <si>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</si>
  <si>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</si>
  <si>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</si>
  <si>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</si>
  <si>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</si>
  <si>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</si>
  <si>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</si>
  <si>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</si>
  <si>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</si>
  <si>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</si>
  <si>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</si>
  <si>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</si>
  <si>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</si>
  <si>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</si>
  <si>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</si>
  <si>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</si>
  <si>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</si>
  <si>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</si>
  <si>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</si>
  <si>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</si>
  <si>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</si>
  <si>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</si>
  <si>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</si>
  <si>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</si>
  <si>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</si>
  <si>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</si>
  <si>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</si>
  <si>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</si>
  <si>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</si>
  <si>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</si>
  <si>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</si>
  <si>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</si>
  <si>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</si>
  <si>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</si>
  <si>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</si>
  <si>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</si>
  <si>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</si>
  <si>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</si>
  <si>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</si>
  <si>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</si>
  <si>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</si>
  <si>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</si>
  <si>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</si>
  <si>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</si>
  <si>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</si>
  <si>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</si>
  <si>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</si>
  <si>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</si>
  <si>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</si>
  <si>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</si>
  <si>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</si>
  <si>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</si>
  <si>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</si>
  <si>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</si>
  <si>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</si>
  <si>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</si>
  <si>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</si>
  <si>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</si>
  <si>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</si>
  <si>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</si>
  <si>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</si>
  <si>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</si>
  <si>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</si>
  <si>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</si>
  <si>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</si>
  <si>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</si>
  <si>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</si>
  <si>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</si>
  <si>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</si>
  <si>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</si>
  <si>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</si>
  <si>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</si>
  <si>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</si>
  <si>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</si>
  <si>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</si>
  <si>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</si>
  <si>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</si>
  <si>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</si>
  <si>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</si>
  <si>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</si>
  <si>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</si>
  <si>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</si>
  <si>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</si>
  <si>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</si>
  <si>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</si>
  <si>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</si>
  <si>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</si>
  <si>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</si>
  <si>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</si>
  <si>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</si>
  <si>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</si>
  <si>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</si>
  <si>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</si>
  <si>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</si>
  <si>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</si>
  <si>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</si>
  <si>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</si>
  <si>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</si>
  <si>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</si>
  <si>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</si>
  <si>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</si>
  <si>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</si>
  <si>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</si>
  <si>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</si>
  <si>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</si>
  <si>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</si>
  <si>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</si>
  <si>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</si>
  <si>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</si>
  <si>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</si>
  <si>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</si>
  <si>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</si>
  <si>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</si>
  <si>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</si>
  <si>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</si>
  <si>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</si>
  <si>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</si>
  <si>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</si>
  <si>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</si>
  <si>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</si>
  <si>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</si>
  <si>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</si>
  <si>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</si>
  <si>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</si>
  <si>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</si>
  <si>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</si>
  <si>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</si>
  <si>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</si>
  <si>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</si>
  <si>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</si>
  <si>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</si>
  <si>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</si>
  <si>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</si>
  <si>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</si>
  <si>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</si>
  <si>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</si>
  <si>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</si>
  <si>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</si>
  <si>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</si>
  <si>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</si>
  <si>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</si>
  <si>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</si>
  <si>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</si>
  <si>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</si>
  <si>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</si>
  <si>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</si>
  <si>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</si>
  <si>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</si>
  <si>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</si>
  <si>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</si>
  <si>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</si>
  <si>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</si>
  <si>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</si>
  <si>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</si>
  <si>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</si>
  <si>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</si>
  <si>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</si>
  <si>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</si>
  <si>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</si>
  <si>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</si>
  <si>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</si>
  <si>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</si>
  <si>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</si>
  <si>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</si>
  <si>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</si>
  <si>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</si>
  <si>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</si>
  <si>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</si>
  <si>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</si>
  <si>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</si>
  <si>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</si>
  <si>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</si>
  <si>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</si>
  <si>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</si>
  <si>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</si>
  <si>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</si>
  <si>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</si>
  <si>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</si>
  <si>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</si>
  <si>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</si>
  <si>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</si>
  <si>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</si>
  <si>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</si>
  <si>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</si>
  <si>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</si>
  <si>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</si>
  <si>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</si>
  <si>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</si>
  <si>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</si>
  <si>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</si>
  <si>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</si>
  <si>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</si>
  <si>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</si>
  <si>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</si>
  <si>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</si>
  <si>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</si>
  <si>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</si>
  <si>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</si>
  <si>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</si>
  <si>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</si>
  <si>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</si>
  <si>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</si>
  <si>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</si>
  <si>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</si>
  <si>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</si>
  <si>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</si>
  <si>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</si>
  <si>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</si>
  <si>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</si>
  <si>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</si>
  <si>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</si>
  <si>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</si>
  <si>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</si>
  <si>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</si>
  <si>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</si>
  <si>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</si>
  <si>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</si>
  <si>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</si>
  <si>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</si>
  <si>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</si>
  <si>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</si>
  <si>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</si>
  <si>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</si>
  <si>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</si>
  <si>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</si>
  <si>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</si>
  <si>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</si>
  <si>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</si>
  <si>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</si>
  <si>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</si>
  <si>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</si>
  <si>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</si>
  <si>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</si>
  <si>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</si>
  <si>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</si>
  <si>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</si>
  <si>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</si>
  <si>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</si>
  <si>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</si>
  <si>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</si>
  <si>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</si>
  <si>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</si>
  <si>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</si>
  <si>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</si>
  <si>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</si>
  <si>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</si>
  <si>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</si>
  <si>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</si>
  <si>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</si>
  <si>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</si>
  <si>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</si>
  <si>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</si>
  <si>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</si>
  <si>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</si>
  <si>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</si>
  <si>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</si>
  <si>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</si>
  <si>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</si>
  <si>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</si>
  <si>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</si>
  <si>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</si>
  <si>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</si>
  <si>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</si>
  <si>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</si>
  <si>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</si>
  <si>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</si>
  <si>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</si>
  <si>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</si>
  <si>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</si>
  <si>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</si>
  <si>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</si>
  <si>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</si>
  <si>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</si>
  <si>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</si>
  <si>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</si>
  <si>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</si>
  <si>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</si>
  <si>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</si>
  <si>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</si>
  <si>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</si>
  <si>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</si>
  <si>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</si>
  <si>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</si>
  <si>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</si>
  <si>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</si>
  <si>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</si>
  <si>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</si>
  <si>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</si>
  <si>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</si>
  <si>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</si>
  <si>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</si>
  <si>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</si>
  <si>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</si>
  <si>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</si>
  <si>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</si>
  <si>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</si>
  <si>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</si>
  <si>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</si>
  <si>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</si>
  <si>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</si>
  <si>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</si>
  <si>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</si>
  <si>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</si>
  <si>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</si>
  <si>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</si>
  <si>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</si>
  <si>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</si>
  <si>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</si>
  <si>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</si>
  <si>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</si>
  <si>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</si>
  <si>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</si>
  <si>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</si>
  <si>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</si>
  <si>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</si>
  <si>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</si>
  <si>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</si>
  <si>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</si>
  <si>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</si>
  <si>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</si>
  <si>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</si>
  <si>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</si>
  <si>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</si>
  <si>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</si>
  <si>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</si>
  <si>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</si>
  <si>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</si>
  <si>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</si>
  <si>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</si>
  <si>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</si>
  <si>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</si>
  <si>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</si>
  <si>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</si>
  <si>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</si>
  <si>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</si>
  <si>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</si>
  <si>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</si>
  <si>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</si>
  <si>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</si>
  <si>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</si>
  <si>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</si>
  <si>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</si>
  <si>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</si>
  <si>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</si>
  <si>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</si>
  <si>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</si>
  <si>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</si>
  <si>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</si>
  <si>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</si>
  <si>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</si>
  <si>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</si>
  <si>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</si>
  <si>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</si>
  <si>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</si>
  <si>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</si>
  <si>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</si>
  <si>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</si>
  <si>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</si>
  <si>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</si>
  <si>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</si>
  <si>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</si>
  <si>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</si>
  <si>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</si>
  <si>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</si>
  <si>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</si>
  <si>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</si>
  <si>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</si>
  <si>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</si>
  <si>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</si>
  <si>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</si>
  <si>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</si>
  <si>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</si>
  <si>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</si>
  <si>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</si>
  <si>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</si>
  <si>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</si>
  <si>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</si>
  <si>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</si>
  <si>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</si>
  <si>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</si>
  <si>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</si>
  <si>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</si>
  <si>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</si>
  <si>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</si>
  <si>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</si>
  <si>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</si>
  <si>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</si>
  <si>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</si>
  <si>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</si>
  <si>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</si>
  <si>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</si>
  <si>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</si>
  <si>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</si>
  <si>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</si>
  <si>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</si>
  <si>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</si>
  <si>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</si>
  <si>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</si>
  <si>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</si>
  <si>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</si>
  <si>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</si>
  <si>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</si>
  <si>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</si>
  <si>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</si>
  <si>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</si>
  <si>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</si>
  <si>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</si>
  <si>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</si>
  <si>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</si>
  <si>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</si>
  <si>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</si>
  <si>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</si>
  <si>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</si>
  <si>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</si>
  <si>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</si>
  <si>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</si>
  <si>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</si>
  <si>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</si>
  <si>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</si>
  <si>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</si>
  <si>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</si>
  <si>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</si>
  <si>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</si>
  <si>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</si>
  <si>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</si>
  <si>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</si>
  <si>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</si>
  <si>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</si>
  <si>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</si>
  <si>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</si>
  <si>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</si>
  <si>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</si>
  <si>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</si>
  <si>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</si>
  <si>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</si>
  <si>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</si>
  <si>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</si>
  <si>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</si>
  <si>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</si>
  <si>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</si>
  <si>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</si>
  <si>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</si>
  <si>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</si>
  <si>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</si>
  <si>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</si>
  <si>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</si>
  <si>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</si>
  <si>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</si>
  <si>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</si>
  <si>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</si>
  <si>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</si>
  <si>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</si>
  <si>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</si>
  <si>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</si>
  <si>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</si>
  <si>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</si>
  <si>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</si>
  <si>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</si>
  <si>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</si>
  <si>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</si>
  <si>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</si>
  <si>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</si>
  <si>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</si>
  <si>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</si>
  <si>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</si>
  <si>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</si>
  <si>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</si>
  <si>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</si>
  <si>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</si>
  <si>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</si>
  <si>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</si>
  <si>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</si>
  <si>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</si>
  <si>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</si>
  <si>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</si>
  <si>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</si>
  <si>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</si>
  <si>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</si>
  <si>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</si>
  <si>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</si>
  <si>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</si>
  <si>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</si>
  <si>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</si>
  <si>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</si>
  <si>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</si>
  <si>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</si>
  <si>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</si>
  <si>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</si>
  <si>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</si>
  <si>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</si>
  <si>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</si>
  <si>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</si>
  <si>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</si>
  <si>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</si>
  <si>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</si>
  <si>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</si>
  <si>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</si>
  <si>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</si>
  <si>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</si>
  <si>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</si>
  <si>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</si>
  <si>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</si>
  <si>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</si>
  <si>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</si>
  <si>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</si>
  <si>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</si>
  <si>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</si>
  <si>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</si>
  <si>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</si>
  <si>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</si>
  <si>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</si>
  <si>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</si>
  <si>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</si>
  <si>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</si>
  <si>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</si>
  <si>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</si>
  <si>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</si>
  <si>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</si>
  <si>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</si>
  <si>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</si>
  <si>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</si>
  <si>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</si>
  <si>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</si>
  <si>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</si>
  <si>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</si>
  <si>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</si>
  <si>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</si>
  <si>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</si>
  <si>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</si>
  <si>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</si>
  <si>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</si>
  <si>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</si>
  <si>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</si>
  <si>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</si>
  <si>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</si>
  <si>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</si>
  <si>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</si>
  <si>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</si>
  <si>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</si>
  <si>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</si>
  <si>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</si>
  <si>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</si>
  <si>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</si>
  <si>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</si>
  <si>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</si>
  <si>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</si>
  <si>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</si>
  <si>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</si>
  <si>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</si>
  <si>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</si>
  <si>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</si>
  <si>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</si>
  <si>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</si>
  <si>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</si>
  <si>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</si>
  <si>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</si>
  <si>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</si>
  <si>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</si>
  <si>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</si>
  <si>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</si>
  <si>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</si>
  <si>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</si>
  <si>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</si>
  <si>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</si>
  <si>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</si>
  <si>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</si>
  <si>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</si>
  <si>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</si>
  <si>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</si>
  <si>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</si>
  <si>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</si>
  <si>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</si>
  <si>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</si>
  <si>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</si>
  <si>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</si>
  <si>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</si>
  <si>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</si>
  <si>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</si>
  <si>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</si>
  <si>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</si>
  <si>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</si>
  <si>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</si>
  <si>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</si>
  <si>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</si>
  <si>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</si>
  <si>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</si>
  <si>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</si>
  <si>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</si>
  <si>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</si>
  <si>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</si>
  <si>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</si>
  <si>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</si>
  <si>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</si>
  <si>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</si>
  <si>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</si>
  <si>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</si>
  <si>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</si>
  <si>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</si>
  <si>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</si>
  <si>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</si>
  <si>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</si>
  <si>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</si>
  <si>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</si>
  <si>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</si>
  <si>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</si>
  <si>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</si>
  <si>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</si>
  <si>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</si>
  <si>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</si>
  <si>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</si>
  <si>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</si>
  <si>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</si>
  <si>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</si>
  <si>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</si>
  <si>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</si>
  <si>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</si>
  <si>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</si>
  <si>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</si>
  <si>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</si>
  <si>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</si>
  <si>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</si>
  <si>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</si>
  <si>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</si>
  <si>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</si>
  <si>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</si>
  <si>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</si>
  <si>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</si>
  <si>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</si>
  <si>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</si>
  <si>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</si>
  <si>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</si>
  <si>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</si>
  <si>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</si>
  <si>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</si>
  <si>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</si>
  <si>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</si>
  <si>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</si>
  <si>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</si>
  <si>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</si>
  <si>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</si>
  <si>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</si>
  <si>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</si>
  <si>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</si>
  <si>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</si>
  <si>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</si>
  <si>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</si>
  <si>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</si>
  <si>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</si>
  <si>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</si>
  <si>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</si>
  <si>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</si>
  <si>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</si>
  <si>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</si>
  <si>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</si>
  <si>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</si>
  <si>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</si>
  <si>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</si>
  <si>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</si>
  <si>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</si>
  <si>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</si>
  <si>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</si>
  <si>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</si>
  <si>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</si>
  <si>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</si>
  <si>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</si>
  <si>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</si>
  <si>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</si>
  <si>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</si>
  <si>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</si>
  <si>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</si>
  <si>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</si>
  <si>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</si>
  <si>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</si>
  <si>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</si>
  <si>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</si>
  <si>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</si>
  <si>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</si>
  <si>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</si>
  <si>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</si>
  <si>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</si>
  <si>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</si>
  <si>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</si>
  <si>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</si>
  <si>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</si>
  <si>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</si>
  <si>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</si>
  <si>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</si>
  <si>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</si>
  <si>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</si>
  <si>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</si>
  <si>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</si>
  <si>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</si>
  <si>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</si>
  <si>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</si>
  <si>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</si>
  <si>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</si>
  <si>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</si>
  <si>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</si>
  <si>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</si>
  <si>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</si>
  <si>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</si>
  <si>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</si>
  <si>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</si>
  <si>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</si>
  <si>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</si>
  <si>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</si>
  <si>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</si>
  <si>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</si>
  <si>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</si>
  <si>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</si>
  <si>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</si>
  <si>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</si>
  <si>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</si>
  <si>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</si>
  <si>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</si>
  <si>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</si>
  <si>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</si>
  <si>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</si>
  <si>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</si>
  <si>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</si>
  <si>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</si>
  <si>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</si>
  <si>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</si>
  <si>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</si>
  <si>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</si>
  <si>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</si>
  <si>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</si>
  <si>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</si>
  <si>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</si>
  <si>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</si>
  <si>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</si>
  <si>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</si>
  <si>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</si>
  <si>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</si>
  <si>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</si>
  <si>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</si>
  <si>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</si>
  <si>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</si>
  <si>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</si>
  <si>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</si>
  <si>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</si>
  <si>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</si>
  <si>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</si>
  <si>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</si>
  <si>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</si>
  <si>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</si>
  <si>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</si>
  <si>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</si>
  <si>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</si>
  <si>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</si>
  <si>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</si>
  <si>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</si>
  <si>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</si>
  <si>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</si>
  <si>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</si>
  <si>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</si>
  <si>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</si>
  <si>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</si>
  <si>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</si>
  <si>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</si>
  <si>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</si>
  <si>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</si>
  <si>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</si>
  <si>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</si>
  <si>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</si>
  <si>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</si>
  <si>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</si>
  <si>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</si>
  <si>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</si>
  <si>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</si>
  <si>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</si>
  <si>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</si>
  <si>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</si>
  <si>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</si>
  <si>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</si>
  <si>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</si>
  <si>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</si>
  <si>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</si>
  <si>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</si>
  <si>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</si>
  <si>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</si>
  <si>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</si>
  <si>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</si>
  <si>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</si>
  <si>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</si>
  <si>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</si>
  <si>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</si>
  <si>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</si>
  <si>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</si>
  <si>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</si>
  <si>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</si>
  <si>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</si>
  <si>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</si>
  <si>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</si>
  <si>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</si>
  <si>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</si>
  <si>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</si>
  <si>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</si>
  <si>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</si>
  <si>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</si>
  <si>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</si>
  <si>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</si>
  <si>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</si>
  <si>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</si>
  <si>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</si>
  <si>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</si>
  <si>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</si>
  <si>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</si>
  <si>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</si>
  <si>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</si>
  <si>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</si>
  <si>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</si>
  <si>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</si>
  <si>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</si>
  <si>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</si>
  <si>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</si>
  <si>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</si>
  <si>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</si>
  <si>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</si>
  <si>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</si>
  <si>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</si>
  <si>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</si>
  <si>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</si>
  <si>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</si>
  <si>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</si>
  <si>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</si>
  <si>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</si>
  <si>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</si>
  <si>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</si>
  <si>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</si>
  <si>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</si>
  <si>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</si>
  <si>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</si>
  <si>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</si>
  <si>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</si>
  <si>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</si>
  <si>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</si>
  <si>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</si>
  <si>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</si>
  <si>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</si>
  <si>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</si>
  <si>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</si>
  <si>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</si>
  <si>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</si>
  <si>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</si>
  <si>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</si>
  <si>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</si>
  <si>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</si>
  <si>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</si>
  <si>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</si>
  <si>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</si>
  <si>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</si>
  <si>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</si>
  <si>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</si>
  <si>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</si>
  <si>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</si>
  <si>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</si>
  <si>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</si>
  <si>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</si>
  <si>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</si>
  <si>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</si>
  <si>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</si>
  <si>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</si>
  <si>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</si>
  <si>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</si>
  <si>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</si>
  <si>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</si>
  <si>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</si>
  <si>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</si>
  <si>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</si>
  <si>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</si>
  <si>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</si>
  <si>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</si>
  <si>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</si>
  <si>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</si>
  <si>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</si>
  <si>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</si>
  <si>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</si>
  <si>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</si>
  <si>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</si>
  <si>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</si>
  <si>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</si>
  <si>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</si>
  <si>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</si>
  <si>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</si>
  <si>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</si>
  <si>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</si>
  <si>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</si>
  <si>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</si>
  <si>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</si>
  <si>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</si>
  <si>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</si>
  <si>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</si>
  <si>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</si>
  <si>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</si>
  <si>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</si>
  <si>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</si>
  <si>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</si>
  <si>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</si>
  <si>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</si>
  <si>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</si>
  <si>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</si>
  <si>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</si>
  <si>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</si>
  <si>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</si>
  <si>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</si>
  <si>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</si>
  <si>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</si>
  <si>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</si>
  <si>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</si>
  <si>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</si>
  <si>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</si>
  <si>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</si>
  <si>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</si>
  <si>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</si>
  <si>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</si>
  <si>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</si>
  <si>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</si>
  <si>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</si>
  <si>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</si>
  <si>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</si>
  <si>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</si>
  <si>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</si>
  <si>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</si>
  <si>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</si>
  <si>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</si>
  <si>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</si>
  <si>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</si>
  <si>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</si>
  <si>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</si>
  <si>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</si>
  <si>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</si>
  <si>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</si>
  <si>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</si>
  <si>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</si>
  <si>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</si>
  <si>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</si>
  <si>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</si>
  <si>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</si>
  <si>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</si>
  <si>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</si>
  <si>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</si>
  <si>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</si>
  <si>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</si>
  <si>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</si>
  <si>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</si>
  <si>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</si>
  <si>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</si>
  <si>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</si>
  <si>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</si>
  <si>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</si>
  <si>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</si>
  <si>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</si>
  <si>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</si>
  <si>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</si>
  <si>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</si>
  <si>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</si>
  <si>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</si>
  <si>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</si>
  <si>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</si>
  <si>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</si>
  <si>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</si>
  <si>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</si>
  <si>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</si>
  <si>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</si>
  <si>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</si>
  <si>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</si>
  <si>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</si>
  <si>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</si>
  <si>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</si>
  <si>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</si>
  <si>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</si>
  <si>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</si>
  <si>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</si>
  <si>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</si>
  <si>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</si>
  <si>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</si>
  <si>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</si>
  <si>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</si>
  <si>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</si>
  <si>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</si>
  <si>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</si>
  <si>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</si>
  <si>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</si>
  <si>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</si>
  <si>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</si>
  <si>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</si>
  <si>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</si>
  <si>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</si>
  <si>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</si>
  <si>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</si>
  <si>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</si>
  <si>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</si>
  <si>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</si>
  <si>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</si>
  <si>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</si>
  <si>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</si>
  <si>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</si>
  <si>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</si>
  <si>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</si>
  <si>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</si>
  <si>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</si>
  <si>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</si>
  <si>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</si>
  <si>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</si>
  <si>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</si>
  <si>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</si>
  <si>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</si>
  <si>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</si>
  <si>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</si>
  <si>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</si>
  <si>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</si>
  <si>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</si>
  <si>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</si>
  <si>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</si>
  <si>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</si>
  <si>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</si>
  <si>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</si>
  <si>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</si>
  <si>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</si>
  <si>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</si>
  <si>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</si>
  <si>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</si>
  <si>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</si>
  <si>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</si>
  <si>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</si>
  <si>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</si>
  <si>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</si>
  <si>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</si>
  <si>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</si>
  <si>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</si>
  <si>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</si>
  <si>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</si>
  <si>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</si>
  <si>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</si>
  <si>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</si>
  <si>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</si>
  <si>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</si>
  <si>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</si>
  <si>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</si>
  <si>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</si>
  <si>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</si>
  <si>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</si>
  <si>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</si>
  <si>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</si>
  <si>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</si>
  <si>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</si>
  <si>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</si>
  <si>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</si>
  <si>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</si>
  <si>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</si>
  <si>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</si>
  <si>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</si>
  <si>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</si>
  <si>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</si>
  <si>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</si>
  <si>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</si>
  <si>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</si>
  <si>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</si>
  <si>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</si>
  <si>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</si>
  <si>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</si>
  <si>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</si>
  <si>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</si>
  <si>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</si>
  <si>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</si>
  <si>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</si>
  <si>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</si>
  <si>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</si>
  <si>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</si>
  <si>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</si>
  <si>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</si>
  <si>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</si>
  <si>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</si>
  <si>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</si>
  <si>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</si>
  <si>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</si>
  <si>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</si>
  <si>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</si>
  <si>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</si>
  <si>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</si>
  <si>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</si>
  <si>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</si>
  <si>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</si>
  <si>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</si>
  <si>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</si>
  <si>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</si>
  <si>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</si>
  <si>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</si>
  <si>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</si>
  <si>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</si>
  <si>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</si>
  <si>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</si>
  <si>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</si>
  <si>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</si>
  <si>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</si>
  <si>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</si>
  <si>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</si>
  <si>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</si>
  <si>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</si>
  <si>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</si>
  <si>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</si>
  <si>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</si>
  <si>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</si>
  <si>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</si>
  <si>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</si>
  <si>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</si>
  <si>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</si>
  <si>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</si>
  <si>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</si>
  <si>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</si>
  <si>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</si>
  <si>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</si>
  <si>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</si>
  <si>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</si>
  <si>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</si>
  <si>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</si>
  <si>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</si>
  <si>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</si>
  <si>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</si>
  <si>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</si>
  <si>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</si>
  <si>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</si>
  <si>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</si>
  <si>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</si>
  <si>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</si>
  <si>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</si>
  <si>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</si>
  <si>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</si>
  <si>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</si>
  <si>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</si>
  <si>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</si>
  <si>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</si>
  <si>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</si>
  <si>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</si>
  <si>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</si>
  <si>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</si>
  <si>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</si>
  <si>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</si>
  <si>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</si>
  <si>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</si>
  <si>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</si>
  <si>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</si>
  <si>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</si>
  <si>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</si>
  <si>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</si>
  <si>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</si>
  <si>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</si>
  <si>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</si>
  <si>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</si>
  <si>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</si>
  <si>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</si>
  <si>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</si>
  <si>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</si>
  <si>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</si>
  <si>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</si>
  <si>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</si>
  <si>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</si>
  <si>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</si>
  <si>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</si>
  <si>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</si>
  <si>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</si>
  <si>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</si>
  <si>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</si>
  <si>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</si>
  <si>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</si>
  <si>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</si>
  <si>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</si>
  <si>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</si>
  <si>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</si>
  <si>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</si>
  <si>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</si>
  <si>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</si>
  <si>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</si>
  <si>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</si>
  <si>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</si>
  <si>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</si>
  <si>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</si>
  <si>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</si>
  <si>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</si>
  <si>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</si>
  <si>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</si>
  <si>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</si>
  <si>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</si>
  <si>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</si>
  <si>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</si>
  <si>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</si>
  <si>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</si>
  <si>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</si>
  <si>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</si>
  <si>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</si>
  <si>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</si>
  <si>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</si>
  <si>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</si>
  <si>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</si>
  <si>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</si>
  <si>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</si>
  <si>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</si>
  <si>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</si>
  <si>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</si>
  <si>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</si>
  <si>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</si>
  <si>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</si>
  <si>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</si>
  <si>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</si>
  <si>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</si>
  <si>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</si>
  <si>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</si>
  <si>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</si>
  <si>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</si>
  <si>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</si>
  <si>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</si>
  <si>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</si>
  <si>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</si>
  <si>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</si>
  <si>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</si>
  <si>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</si>
  <si>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</si>
  <si>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</si>
  <si>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</si>
  <si>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</si>
  <si>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</si>
  <si>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</si>
  <si>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</si>
  <si>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</si>
  <si>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</si>
  <si>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</si>
  <si>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</si>
  <si>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</si>
  <si>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</si>
  <si>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</si>
  <si>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</si>
  <si>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</si>
  <si>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</si>
  <si>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</si>
  <si>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</si>
  <si>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</si>
  <si>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</si>
  <si>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</si>
  <si>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</si>
  <si>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</si>
  <si>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</si>
  <si>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</si>
  <si>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</si>
  <si>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</si>
  <si>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</si>
  <si>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</si>
  <si>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</si>
  <si>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</si>
  <si>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</si>
  <si>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</si>
  <si>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</si>
  <si>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</si>
  <si>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</si>
  <si>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</si>
  <si>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</si>
  <si>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</si>
  <si>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</si>
  <si>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</si>
  <si>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</si>
  <si>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</si>
  <si>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</si>
  <si>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</si>
  <si>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</si>
  <si>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</si>
  <si>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</si>
  <si>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</si>
  <si>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</si>
  <si>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</si>
  <si>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</si>
  <si>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</si>
  <si>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</si>
  <si>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</si>
  <si>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</si>
  <si>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</si>
  <si>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</si>
  <si>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</si>
  <si>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</si>
  <si>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</si>
  <si>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</si>
  <si>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</si>
  <si>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</si>
  <si>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</si>
  <si>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</si>
  <si>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</si>
  <si>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</si>
  <si>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</si>
  <si>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</si>
  <si>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</si>
  <si>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</si>
  <si>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</si>
  <si>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</si>
  <si>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</si>
  <si>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</si>
  <si>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</si>
  <si>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</si>
  <si>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</si>
  <si>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</si>
  <si>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</si>
  <si>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</si>
  <si>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</si>
  <si>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</si>
  <si>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</si>
  <si>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</si>
  <si>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</si>
  <si>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</si>
  <si>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</si>
  <si>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</si>
  <si>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</si>
  <si>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</si>
  <si>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</si>
  <si>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</si>
  <si>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</si>
  <si>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</si>
  <si>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</si>
  <si>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</si>
  <si>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</si>
  <si>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</si>
  <si>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</si>
  <si>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</si>
  <si>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</si>
  <si>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</si>
  <si>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</si>
  <si>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</si>
  <si>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</si>
  <si>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</si>
  <si>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</si>
  <si>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</si>
  <si>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</si>
  <si>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</si>
  <si>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</si>
  <si>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</si>
  <si>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</si>
  <si>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</si>
  <si>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</si>
  <si>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</si>
  <si>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</si>
  <si>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</si>
  <si>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</si>
  <si>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</si>
  <si>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</si>
  <si>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</si>
  <si>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</si>
  <si>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</si>
  <si>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</si>
  <si>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</si>
  <si>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</si>
  <si>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</si>
  <si>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</si>
  <si>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</si>
  <si>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</si>
  <si>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</si>
  <si>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</si>
  <si>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</si>
  <si>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</si>
  <si>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</si>
  <si>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</si>
  <si>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</si>
  <si>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</si>
  <si>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</si>
  <si>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</si>
  <si>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</si>
  <si>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</si>
  <si>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</si>
  <si>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</si>
  <si>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</si>
  <si>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</si>
  <si>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</si>
  <si>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</si>
  <si>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</si>
  <si>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</si>
  <si>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</si>
  <si>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</si>
  <si>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</si>
  <si>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</si>
  <si>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</si>
  <si>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</si>
  <si>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</si>
  <si>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</si>
  <si>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</si>
  <si>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</si>
  <si>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</si>
  <si>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</si>
  <si>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</si>
  <si>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</si>
  <si>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</si>
  <si>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</si>
  <si>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</si>
  <si>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</si>
  <si>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</si>
  <si>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</si>
  <si>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</si>
  <si>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</si>
  <si>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</si>
  <si>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</si>
  <si>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</si>
  <si>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</si>
  <si>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</si>
  <si>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</si>
  <si>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</si>
  <si>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</si>
  <si>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</si>
  <si>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</si>
  <si>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</si>
  <si>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</si>
  <si>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</si>
  <si>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</si>
  <si>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</si>
  <si>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</si>
  <si>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</si>
  <si>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</si>
  <si>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</si>
  <si>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</si>
  <si>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</si>
  <si>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</si>
  <si>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</si>
  <si>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</si>
  <si>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</si>
  <si>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</si>
  <si>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</si>
  <si>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</si>
  <si>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</si>
  <si>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</si>
  <si>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</si>
  <si>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</si>
  <si>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</si>
  <si>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</si>
  <si>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</si>
  <si>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</si>
  <si>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</si>
  <si>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</si>
  <si>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</si>
  <si>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</si>
  <si>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</si>
  <si>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</si>
  <si>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</si>
  <si>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</si>
  <si>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</si>
  <si>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</si>
  <si>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</si>
  <si>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</si>
  <si>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</si>
  <si>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</si>
  <si>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</si>
  <si>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</si>
  <si>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</si>
  <si>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</si>
  <si>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</si>
  <si>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</si>
  <si>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</si>
  <si>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</si>
  <si>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</si>
  <si>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</si>
  <si>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</si>
  <si>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</si>
  <si>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</si>
  <si>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</si>
  <si>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</si>
  <si>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</si>
  <si>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</si>
  <si>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</si>
  <si>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</si>
  <si>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</si>
  <si>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</si>
  <si>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</si>
  <si>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</si>
  <si>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</si>
  <si>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</si>
  <si>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</si>
  <si>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</si>
  <si>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</si>
  <si>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</si>
  <si>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</si>
  <si>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</si>
  <si>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</si>
  <si>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</si>
  <si>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</si>
  <si>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</si>
  <si>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</si>
  <si>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</si>
  <si>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</si>
  <si>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</si>
  <si>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</si>
  <si>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</si>
  <si>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</si>
  <si>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</si>
  <si>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</si>
  <si>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</si>
  <si>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</si>
  <si>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</si>
  <si>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</si>
  <si>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</si>
  <si>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</si>
  <si>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</si>
  <si>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</si>
  <si>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</si>
  <si>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</si>
  <si>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</si>
  <si>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</si>
  <si>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</si>
  <si>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</si>
  <si>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</si>
  <si>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</si>
  <si>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</si>
  <si>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</si>
  <si>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</si>
  <si>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</si>
  <si>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</si>
  <si>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</si>
  <si>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</si>
  <si>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</si>
  <si>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</si>
  <si>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</si>
  <si>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</si>
  <si>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</si>
  <si>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</si>
  <si>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</si>
  <si>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</si>
  <si>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</si>
  <si>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</si>
  <si>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</si>
  <si>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</si>
  <si>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</si>
  <si>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</si>
  <si>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</si>
  <si>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</si>
  <si>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</si>
  <si>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</si>
  <si>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</si>
  <si>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</si>
  <si>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</si>
  <si>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</si>
  <si>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</si>
  <si>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</si>
  <si>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</si>
  <si>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</si>
  <si>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</si>
  <si>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</si>
  <si>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</si>
  <si>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</si>
  <si>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</si>
  <si>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</si>
  <si>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</si>
  <si>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</si>
  <si>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</si>
  <si>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</si>
  <si>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</si>
  <si>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</si>
  <si>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</si>
  <si>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</si>
  <si>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</si>
  <si>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</si>
  <si>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</si>
  <si>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</si>
  <si>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</si>
  <si>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</si>
  <si>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</si>
  <si>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</si>
  <si>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</si>
  <si>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</si>
  <si>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</si>
  <si>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</si>
  <si>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</si>
  <si>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</si>
  <si>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</si>
  <si>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</si>
  <si>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</si>
  <si>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</si>
  <si>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</si>
  <si>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</si>
  <si>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</si>
  <si>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</si>
  <si>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</si>
  <si>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</si>
  <si>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</si>
  <si>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</si>
  <si>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</si>
  <si>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</si>
  <si>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</si>
  <si>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</si>
  <si>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</si>
  <si>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</si>
  <si>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</si>
  <si>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</si>
  <si>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</si>
  <si>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</si>
  <si>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</si>
  <si>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</si>
  <si>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</si>
  <si>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</si>
  <si>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</si>
  <si>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</si>
  <si>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</si>
  <si>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</si>
  <si>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</si>
  <si>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</si>
  <si>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</si>
  <si>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</si>
  <si>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</si>
  <si>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</si>
  <si>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</si>
  <si>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</si>
  <si>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</si>
  <si>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</si>
  <si>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</si>
  <si>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</si>
  <si>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</si>
  <si>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</si>
  <si>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</si>
  <si>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</si>
  <si>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</si>
  <si>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</si>
  <si>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</si>
  <si>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</si>
  <si>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</si>
  <si>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</si>
  <si>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</si>
  <si>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</si>
  <si>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</si>
  <si>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</si>
  <si>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</si>
  <si>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</si>
  <si>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</si>
  <si>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</si>
  <si>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</si>
  <si>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</si>
  <si>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</si>
  <si>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</si>
  <si>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</si>
  <si>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</si>
  <si>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</si>
  <si>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</si>
  <si>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</si>
  <si>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</si>
  <si>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</si>
  <si>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</si>
  <si>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</si>
  <si>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</si>
  <si>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</si>
  <si>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</si>
  <si>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</si>
  <si>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</si>
  <si>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</si>
  <si>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</si>
  <si>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</si>
  <si>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</si>
  <si>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</si>
  <si>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</si>
  <si>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</si>
  <si>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</si>
  <si>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</si>
  <si>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</si>
  <si>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</si>
  <si>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</si>
  <si>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</si>
  <si>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</si>
  <si>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</si>
  <si>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</si>
  <si>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</si>
  <si>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</si>
  <si>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</si>
  <si>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</si>
  <si>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</si>
  <si>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</si>
  <si>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</si>
  <si>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</si>
  <si>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</si>
  <si>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</si>
  <si>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</si>
  <si>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</si>
  <si>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</si>
  <si>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</si>
  <si>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</si>
  <si>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</si>
  <si>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</si>
  <si>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</si>
  <si>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</si>
  <si>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</si>
  <si>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</si>
  <si>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</si>
  <si>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</si>
  <si>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</si>
  <si>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</si>
  <si>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</si>
  <si>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</si>
  <si>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</si>
  <si>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</si>
  <si>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</si>
  <si>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</si>
  <si>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</si>
  <si>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</si>
  <si>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</si>
  <si>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</si>
  <si>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</si>
  <si>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</si>
  <si>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</si>
  <si>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</si>
  <si>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</si>
  <si>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</si>
  <si>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</si>
  <si>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</si>
  <si>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</si>
  <si>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</si>
  <si>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</si>
  <si>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</si>
  <si>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</si>
  <si>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</si>
  <si>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</si>
  <si>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</si>
  <si>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</si>
  <si>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</si>
  <si>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</si>
  <si>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</si>
  <si>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</si>
  <si>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</si>
  <si>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</si>
  <si>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</si>
  <si>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</si>
  <si>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</si>
  <si>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</si>
  <si>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</si>
  <si>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</si>
  <si>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</si>
  <si>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</si>
  <si>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</si>
  <si>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</si>
  <si>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</si>
  <si>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</si>
  <si>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</si>
  <si>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</si>
  <si>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</si>
  <si>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</si>
  <si>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</si>
  <si>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</si>
  <si>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</si>
  <si>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</si>
  <si>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</si>
  <si>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</si>
  <si>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</si>
  <si>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</si>
  <si>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</si>
  <si>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</si>
  <si>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</si>
  <si>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</si>
  <si>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</si>
  <si>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</si>
  <si>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</si>
  <si>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</si>
  <si>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</si>
  <si>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</si>
  <si>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</si>
  <si>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</si>
  <si>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</si>
  <si>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</si>
  <si>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</si>
  <si>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</si>
  <si>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</si>
  <si>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</si>
  <si>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</si>
  <si>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</si>
  <si>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</si>
  <si>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</si>
  <si>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</si>
  <si>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</si>
  <si>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</si>
  <si>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</si>
  <si>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</si>
  <si>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</si>
  <si>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</si>
  <si>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</si>
  <si>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</si>
  <si>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</si>
  <si>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</si>
  <si>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</si>
  <si>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</si>
  <si>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</si>
  <si>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</si>
  <si>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</si>
  <si>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</si>
  <si>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</si>
  <si>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</si>
  <si>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</si>
  <si>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</si>
  <si>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</si>
  <si>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</si>
  <si>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</si>
  <si>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</si>
  <si>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</si>
  <si>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</si>
  <si>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</si>
  <si>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</si>
  <si>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</si>
  <si>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</si>
  <si>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</si>
  <si>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</si>
  <si>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</si>
  <si>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</si>
  <si>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</si>
  <si>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</si>
  <si>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</si>
  <si>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</si>
  <si>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</si>
  <si>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</si>
  <si>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</si>
  <si>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</si>
  <si>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</si>
  <si>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</si>
  <si>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</si>
  <si>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</si>
  <si>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</si>
  <si>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</si>
  <si>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</si>
  <si>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</si>
  <si>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</si>
  <si>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</si>
  <si>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</si>
  <si>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</si>
  <si>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</si>
  <si>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</si>
  <si>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</si>
  <si>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</si>
  <si>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</si>
  <si>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</si>
  <si>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</si>
  <si>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</si>
  <si>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</si>
  <si>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</si>
  <si>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</si>
  <si>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</si>
  <si>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</si>
  <si>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</si>
  <si>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</si>
  <si>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</si>
  <si>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</si>
  <si>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</si>
  <si>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</si>
  <si>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</si>
  <si>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</si>
  <si>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</si>
  <si>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</si>
  <si>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</si>
  <si>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</si>
  <si>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</si>
  <si>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</si>
  <si>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</si>
  <si>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</si>
  <si>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</si>
  <si>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</si>
  <si>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</si>
  <si>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</si>
  <si>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</si>
  <si>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</si>
  <si>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</si>
  <si>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</si>
  <si>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</si>
  <si>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</si>
  <si>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</si>
  <si>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</si>
  <si>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</si>
  <si>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</si>
  <si>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</si>
  <si>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</si>
  <si>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</si>
  <si>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</si>
  <si>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</si>
  <si>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</si>
  <si>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</si>
  <si>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</si>
  <si>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</si>
  <si>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</si>
  <si>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</si>
  <si>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</si>
  <si>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</si>
  <si>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</si>
  <si>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</si>
  <si>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</si>
  <si>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</si>
  <si>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</si>
  <si>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</si>
  <si>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</si>
  <si>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</si>
  <si>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</si>
  <si>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</si>
  <si>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</si>
  <si>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</si>
  <si>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</si>
  <si>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</si>
  <si>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</si>
  <si>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</si>
  <si>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</si>
  <si>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</si>
  <si>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</si>
  <si>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</si>
  <si>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</si>
  <si>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</si>
  <si>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</si>
  <si>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</si>
  <si>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</si>
  <si>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</si>
  <si>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</si>
  <si>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</si>
  <si>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</si>
  <si>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</si>
  <si>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</si>
  <si>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</si>
  <si>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</si>
  <si>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</si>
  <si>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</si>
  <si>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</si>
  <si>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</si>
  <si>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</si>
  <si>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</si>
  <si>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</si>
  <si>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</si>
  <si>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</si>
  <si>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</si>
  <si>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</si>
  <si>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</si>
  <si>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</si>
  <si>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</si>
  <si>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</si>
  <si>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</si>
  <si>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</si>
  <si>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</si>
  <si>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</si>
  <si>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</si>
  <si>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</si>
  <si>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</si>
  <si>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</si>
  <si>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</si>
  <si>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</si>
  <si>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</si>
  <si>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</si>
  <si>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</si>
  <si>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</si>
  <si>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</si>
  <si>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</si>
  <si>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</si>
  <si>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</si>
  <si>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</si>
  <si>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</si>
  <si>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</si>
  <si>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</si>
  <si>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</si>
  <si>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</si>
  <si>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</si>
  <si>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</si>
  <si>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</si>
  <si>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</si>
  <si>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</si>
  <si>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</si>
  <si>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</si>
  <si>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</si>
  <si>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</si>
  <si>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</si>
  <si>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</si>
  <si>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</si>
  <si>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</si>
  <si>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</si>
  <si>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</si>
  <si>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</si>
  <si>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</si>
  <si>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</si>
  <si>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</si>
  <si>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</si>
  <si>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</si>
  <si>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</si>
  <si>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</si>
  <si>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</si>
  <si>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</si>
  <si>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</si>
  <si>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</si>
  <si>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</si>
  <si>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</si>
  <si>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</si>
  <si>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</si>
  <si>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</si>
  <si>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</si>
  <si>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</si>
  <si>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</si>
  <si>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</si>
  <si>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</si>
  <si>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</si>
  <si>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</si>
  <si>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</si>
  <si>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</si>
  <si>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</si>
  <si>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</si>
  <si>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</si>
  <si>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</si>
  <si>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</si>
  <si>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</si>
  <si>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</si>
  <si>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</si>
  <si>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</si>
  <si>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</si>
  <si>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</si>
  <si>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</si>
  <si>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</si>
  <si>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</si>
  <si>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</si>
  <si>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</si>
  <si>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</si>
  <si>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</si>
  <si>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</si>
  <si>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</si>
  <si>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</si>
  <si>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</si>
  <si>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</si>
  <si>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</si>
  <si>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</si>
  <si>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</si>
  <si>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</si>
  <si>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</si>
  <si>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</si>
  <si>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</si>
  <si>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</si>
  <si>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</si>
  <si>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</si>
  <si>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</si>
  <si>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</si>
  <si>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</si>
  <si>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</si>
  <si>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</si>
  <si>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</si>
  <si>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</si>
  <si>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</si>
  <si>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</si>
  <si>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</si>
  <si>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</si>
  <si>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</si>
  <si>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</si>
  <si>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</si>
  <si>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</si>
  <si>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</si>
  <si>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</si>
  <si>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</si>
  <si>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</si>
  <si>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</si>
  <si>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</si>
  <si>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</si>
  <si>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</si>
  <si>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</si>
  <si>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</si>
  <si>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</si>
  <si>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</si>
  <si>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</si>
  <si>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</si>
  <si>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</si>
  <si>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</si>
  <si>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</si>
  <si>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</si>
  <si>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</si>
  <si>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</si>
  <si>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</si>
  <si>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</si>
  <si>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</si>
  <si>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</si>
  <si>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</si>
  <si>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</si>
  <si>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</si>
  <si>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</si>
  <si>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</si>
  <si>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</si>
  <si>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</si>
  <si>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</si>
  <si>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</si>
  <si>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</si>
  <si>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</si>
  <si>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</si>
  <si>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</si>
  <si>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</si>
  <si>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</si>
  <si>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</si>
  <si>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</si>
  <si>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</si>
  <si>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</si>
  <si>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</si>
  <si>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</si>
  <si>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</si>
  <si>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</si>
  <si>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</si>
  <si>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</si>
  <si>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</si>
  <si>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</si>
  <si>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</si>
  <si>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</si>
  <si>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</si>
  <si>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</si>
  <si>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</si>
  <si>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</si>
  <si>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</si>
  <si>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</si>
  <si>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</si>
  <si>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</si>
  <si>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</si>
  <si>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</si>
  <si>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</si>
  <si>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</si>
  <si>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</si>
  <si>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</si>
  <si>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</si>
  <si>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</si>
  <si>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</si>
  <si>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</si>
  <si>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</si>
  <si>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</si>
  <si>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</si>
  <si>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</si>
  <si>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</si>
  <si>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</si>
  <si>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</si>
  <si>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</si>
  <si>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</si>
  <si>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</si>
  <si>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</si>
  <si>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</si>
  <si>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</si>
  <si>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</si>
  <si>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</si>
  <si>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</si>
  <si>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</si>
  <si>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</si>
  <si>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</si>
  <si>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</si>
  <si>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</si>
  <si>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</si>
  <si>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</si>
  <si>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</si>
  <si>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</si>
  <si>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</si>
  <si>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</si>
  <si>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</si>
  <si>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</si>
  <si>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</si>
  <si>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</si>
  <si>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</si>
  <si>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</si>
  <si>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</si>
  <si>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</si>
  <si>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</si>
  <si>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</si>
  <si>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</si>
  <si>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</si>
  <si>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</si>
  <si>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</si>
  <si>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</si>
  <si>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</si>
  <si>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</si>
  <si>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</si>
  <si>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</si>
  <si>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</si>
  <si>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</si>
  <si>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</si>
  <si>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</si>
  <si>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</si>
  <si>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</si>
  <si>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</si>
  <si>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</si>
  <si>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</si>
  <si>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</si>
  <si>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</si>
  <si>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</si>
  <si>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</si>
  <si>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</si>
  <si>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</si>
  <si>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</si>
  <si>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</si>
  <si>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</si>
  <si>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</si>
  <si>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</si>
  <si>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</si>
  <si>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</si>
  <si>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</si>
  <si>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</si>
  <si>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</si>
  <si>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</si>
  <si>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</si>
  <si>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</si>
  <si>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</si>
  <si>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</si>
  <si>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</si>
  <si>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</si>
  <si>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</si>
  <si>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</si>
  <si>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</si>
  <si>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</si>
  <si>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</si>
  <si>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</si>
  <si>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</si>
  <si>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</si>
  <si>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</si>
  <si>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</si>
  <si>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</si>
  <si>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</si>
  <si>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</si>
  <si>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</si>
  <si>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</si>
  <si>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</si>
  <si>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</si>
  <si>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</si>
  <si>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</si>
  <si>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</si>
  <si>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</si>
  <si>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</si>
  <si>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</si>
  <si>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</si>
  <si>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</si>
  <si>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</si>
  <si>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</si>
  <si>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</si>
  <si>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</si>
  <si>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</si>
  <si>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</si>
  <si>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</si>
  <si>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</si>
  <si>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</si>
  <si>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</si>
  <si>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</si>
  <si>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</si>
  <si>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</si>
  <si>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</si>
  <si>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</si>
  <si>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</si>
  <si>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</si>
  <si>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</si>
  <si>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</si>
  <si>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</si>
  <si>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</si>
  <si>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</si>
  <si>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</si>
  <si>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</si>
  <si>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</si>
  <si>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</si>
  <si>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</si>
  <si>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</si>
  <si>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</si>
  <si>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</si>
  <si>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</si>
  <si>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</si>
  <si>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</si>
  <si>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</si>
  <si>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</si>
  <si>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</si>
  <si>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</si>
  <si>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</si>
  <si>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</si>
  <si>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</si>
  <si>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</si>
  <si>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</si>
  <si>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</si>
  <si>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</si>
  <si>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</si>
  <si>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</si>
  <si>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</si>
  <si>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</si>
  <si>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</si>
  <si>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</si>
  <si>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</si>
  <si>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</si>
  <si>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</si>
  <si>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</si>
  <si>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</si>
  <si>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</si>
  <si>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</si>
  <si>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</si>
  <si>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</si>
  <si>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</si>
  <si>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</si>
  <si>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</si>
  <si>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</si>
  <si>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</si>
  <si>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</si>
  <si>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</si>
  <si>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</si>
  <si>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</si>
  <si>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</si>
  <si>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</si>
  <si>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</si>
  <si>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</si>
  <si>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</si>
  <si>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</si>
  <si>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</si>
  <si>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</si>
  <si>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</si>
  <si>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</si>
  <si>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</si>
  <si>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</si>
  <si>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</si>
  <si>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</si>
  <si>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</si>
  <si>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</si>
  <si>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</si>
  <si>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</si>
  <si>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</si>
  <si>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</si>
  <si>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</si>
  <si>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</si>
  <si>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</si>
  <si>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</si>
  <si>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</si>
  <si>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</si>
  <si>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</si>
  <si>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</si>
  <si>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</si>
  <si>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</si>
  <si>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</si>
  <si>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</si>
  <si>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</si>
  <si>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</si>
  <si>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</si>
  <si>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</si>
  <si>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</si>
  <si>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</si>
  <si>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</si>
  <si>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</si>
  <si>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</si>
  <si>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</si>
  <si>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</si>
  <si>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</si>
  <si>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</si>
  <si>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</si>
  <si>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</si>
  <si>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</si>
  <si>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</si>
  <si>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</si>
  <si>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</si>
  <si>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</si>
  <si>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</si>
  <si>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</si>
  <si>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</si>
  <si>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</si>
  <si>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</si>
  <si>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</si>
  <si>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</si>
  <si>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</si>
  <si>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</si>
  <si>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</si>
  <si>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</si>
  <si>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</si>
  <si>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</si>
  <si>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</si>
  <si>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</si>
  <si>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</si>
  <si>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</si>
  <si>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</si>
  <si>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</si>
  <si>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</si>
  <si>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</si>
  <si>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</si>
  <si>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</si>
  <si>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</si>
  <si>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</si>
  <si>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</si>
  <si>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</si>
  <si>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</si>
  <si>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</si>
  <si>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</si>
  <si>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</si>
  <si>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</si>
  <si>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</si>
  <si>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</si>
  <si>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</si>
  <si>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</si>
  <si>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</si>
  <si>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</si>
  <si>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</si>
  <si>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</si>
  <si>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</si>
  <si>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</si>
  <si>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</si>
  <si>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</si>
  <si>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</si>
  <si>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</si>
  <si>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</si>
  <si>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</si>
  <si>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</si>
  <si>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</si>
  <si>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</si>
  <si>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</si>
  <si>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</si>
  <si>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</si>
  <si>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</si>
  <si>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</si>
  <si>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</si>
  <si>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</si>
  <si>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</si>
  <si>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</si>
  <si>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</si>
  <si>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</si>
  <si>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</si>
  <si>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</si>
  <si>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</si>
  <si>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</si>
  <si>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</si>
  <si>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</si>
  <si>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</si>
  <si>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</si>
  <si>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</si>
  <si>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</si>
  <si>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</si>
  <si>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</si>
  <si>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</si>
  <si>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</si>
  <si>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</si>
  <si>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</si>
  <si>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</si>
  <si>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</si>
  <si>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</si>
  <si>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</si>
  <si>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</si>
  <si>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</si>
  <si>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</si>
  <si>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</si>
  <si>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</si>
  <si>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</si>
  <si>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</si>
  <si>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</si>
  <si>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</si>
  <si>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</si>
  <si>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</si>
  <si>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</si>
  <si>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</si>
  <si>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</si>
  <si>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</si>
  <si>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</si>
  <si>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</si>
  <si>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</si>
  <si>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</si>
  <si>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</si>
  <si>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</si>
  <si>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</si>
  <si>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</si>
  <si>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</si>
  <si>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</si>
  <si>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</si>
  <si>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</si>
  <si>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</si>
  <si>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</si>
  <si>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</si>
  <si>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</si>
  <si>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</si>
  <si>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</si>
  <si>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</si>
  <si>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</si>
  <si>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</si>
  <si>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</si>
  <si>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</si>
  <si>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</si>
  <si>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</si>
  <si>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</si>
  <si>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</si>
  <si>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</si>
  <si>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</si>
  <si>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</si>
  <si>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</si>
  <si>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</si>
  <si>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</si>
  <si>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</si>
  <si>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</si>
  <si>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</si>
  <si>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</si>
  <si>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</si>
  <si>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</si>
  <si>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</si>
  <si>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</si>
  <si>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</si>
  <si>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</si>
  <si>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</si>
  <si>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</si>
  <si>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</si>
  <si>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</si>
  <si>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</si>
  <si>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</si>
  <si>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</si>
  <si>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</si>
  <si>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</si>
  <si>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</si>
  <si>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</si>
  <si>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</si>
  <si>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</si>
  <si>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</si>
  <si>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</si>
  <si>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</si>
  <si>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</si>
  <si>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</si>
  <si>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</si>
  <si>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</si>
  <si>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</si>
  <si>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</si>
  <si>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</si>
  <si>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</si>
  <si>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</si>
  <si>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</si>
  <si>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</si>
  <si>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</si>
  <si>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</si>
  <si>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</si>
  <si>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</si>
  <si>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</si>
  <si>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</si>
  <si>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</si>
  <si>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</si>
  <si>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</si>
  <si>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</si>
  <si>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</si>
  <si>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</si>
  <si>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</si>
  <si>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</si>
  <si>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</si>
  <si>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</si>
  <si>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</si>
  <si>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</si>
  <si>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</si>
  <si>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</si>
  <si>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</si>
  <si>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</si>
  <si>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</si>
  <si>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</si>
  <si>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</si>
  <si>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</si>
  <si>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</si>
  <si>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</si>
  <si>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</si>
  <si>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</si>
  <si>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</si>
  <si>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</si>
  <si>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</si>
  <si>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</si>
  <si>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</si>
  <si>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</si>
  <si>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</si>
  <si>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</si>
  <si>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</si>
  <si>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</si>
  <si>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</si>
  <si>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</si>
  <si>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</si>
  <si>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</si>
  <si>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</si>
  <si>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</si>
  <si>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</si>
  <si>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</si>
  <si>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</si>
  <si>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</si>
  <si>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</si>
  <si>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</si>
  <si>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</si>
  <si>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</si>
  <si>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</si>
  <si>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</si>
  <si>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</si>
  <si>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</si>
  <si>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</si>
  <si>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</si>
  <si>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</si>
  <si>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</si>
  <si>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</si>
  <si>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</si>
  <si>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</si>
  <si>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</si>
  <si>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</si>
  <si>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</si>
  <si>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</si>
  <si>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</si>
  <si>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</si>
  <si>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</si>
  <si>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</si>
  <si>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</si>
  <si>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</si>
  <si>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</si>
  <si>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</si>
  <si>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</si>
  <si>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</si>
  <si>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</si>
  <si>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</si>
  <si>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</si>
  <si>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</si>
  <si>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</si>
  <si>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</si>
  <si>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</si>
  <si>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</si>
  <si>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</si>
  <si>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</si>
  <si>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</si>
  <si>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</si>
  <si>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</si>
  <si>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</si>
  <si>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</si>
  <si>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</si>
  <si>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</si>
  <si>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</si>
  <si>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</si>
  <si>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</si>
  <si>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</si>
  <si>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</si>
  <si>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</si>
  <si>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</si>
  <si>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</si>
  <si>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</si>
  <si>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</si>
  <si>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</si>
  <si>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</si>
  <si>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</si>
  <si>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</si>
  <si>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</si>
  <si>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</si>
  <si>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</si>
  <si>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</si>
  <si>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</si>
  <si>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</si>
  <si>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</si>
  <si>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</si>
  <si>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</si>
  <si>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</si>
  <si>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</si>
  <si>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</si>
  <si>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</si>
  <si>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</si>
  <si>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</si>
  <si>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</si>
  <si>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</si>
  <si>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</si>
  <si>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</si>
  <si>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</si>
  <si>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</si>
  <si>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</si>
  <si>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</si>
  <si>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</si>
  <si>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</si>
  <si>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</si>
  <si>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</si>
  <si>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</si>
  <si>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</si>
  <si>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</si>
  <si>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</si>
  <si>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</si>
  <si>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</si>
  <si>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</si>
  <si>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</si>
  <si>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</si>
  <si>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</si>
  <si>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</si>
  <si>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</si>
  <si>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</si>
  <si>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</si>
  <si>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</si>
  <si>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</si>
  <si>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</si>
  <si>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</si>
  <si>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</si>
  <si>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</si>
  <si>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</si>
  <si>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</si>
  <si>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</si>
  <si>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</si>
  <si>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</si>
  <si>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</si>
  <si>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</si>
  <si>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</si>
  <si>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</si>
  <si>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</si>
  <si>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</si>
  <si>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</si>
  <si>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</si>
  <si>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</si>
  <si>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</si>
  <si>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</si>
  <si>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</si>
  <si>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</si>
  <si>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</si>
  <si>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</si>
  <si>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</si>
  <si>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</si>
  <si>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</si>
  <si>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</si>
  <si>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</si>
  <si>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</si>
  <si>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</si>
  <si>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</si>
  <si>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</si>
  <si>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</si>
  <si>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</si>
  <si>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</si>
  <si>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</si>
  <si>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</si>
  <si>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</si>
  <si>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</si>
  <si>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</si>
  <si>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</si>
  <si>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</si>
  <si>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</si>
  <si>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</si>
  <si>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</si>
  <si>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</si>
  <si>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</si>
  <si>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</si>
  <si>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</si>
  <si>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</si>
  <si>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</si>
  <si>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</si>
  <si>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</si>
  <si>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</si>
  <si>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</si>
  <si>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</si>
  <si>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</si>
  <si>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</si>
  <si>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</si>
  <si>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</si>
  <si>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</si>
  <si>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</si>
  <si>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</si>
  <si>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</si>
  <si>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</si>
  <si>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</si>
  <si>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</si>
  <si>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</si>
  <si>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</si>
  <si>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</si>
  <si>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</si>
  <si>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</si>
  <si>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</si>
  <si>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</si>
  <si>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</si>
  <si>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</si>
  <si>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</si>
  <si>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</si>
  <si>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</si>
  <si>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</si>
  <si>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</si>
  <si>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</si>
  <si>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</si>
  <si>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</si>
  <si>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</si>
  <si>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</si>
  <si>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</si>
  <si>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</si>
  <si>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</si>
  <si>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</si>
  <si>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</si>
  <si>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</si>
  <si>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</si>
  <si>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</si>
  <si>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</si>
  <si>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</si>
  <si>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</si>
  <si>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</si>
  <si>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</si>
  <si>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</si>
  <si>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</si>
  <si>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</si>
  <si>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</si>
  <si>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</si>
  <si>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</si>
  <si>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</si>
  <si>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</si>
  <si>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</si>
  <si>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</si>
  <si>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</si>
  <si>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</si>
  <si>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</si>
  <si>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</si>
  <si>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</si>
  <si>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</si>
  <si>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</si>
  <si>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</si>
  <si>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</si>
  <si>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</si>
  <si>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</si>
  <si>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</si>
  <si>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</si>
  <si>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</si>
  <si>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</si>
  <si>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</si>
  <si>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</si>
  <si>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</si>
  <si>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</si>
  <si>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</si>
  <si>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</si>
  <si>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</si>
  <si>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</si>
  <si>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</si>
  <si>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</si>
  <si>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</si>
  <si>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</si>
  <si>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</si>
  <si>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</si>
  <si>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</si>
  <si>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</si>
  <si>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</si>
  <si>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</si>
  <si>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</si>
  <si>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</si>
  <si>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</si>
  <si>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</si>
  <si>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</si>
  <si>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</si>
  <si>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</si>
  <si>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</si>
  <si>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</si>
  <si>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</si>
  <si>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</si>
  <si>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</si>
  <si>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</si>
  <si>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</si>
  <si>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</si>
  <si>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</si>
  <si>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</si>
  <si>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</si>
  <si>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</si>
  <si>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</si>
  <si>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</si>
  <si>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</si>
  <si>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</si>
  <si>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</si>
  <si>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</si>
  <si>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</si>
  <si>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</si>
  <si>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</si>
  <si>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</si>
  <si>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</si>
  <si>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</si>
  <si>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</si>
  <si>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</si>
  <si>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</si>
  <si>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</si>
  <si>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</si>
  <si>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</si>
  <si>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</si>
  <si>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</si>
  <si>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</si>
  <si>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</si>
  <si>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</si>
  <si>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</si>
  <si>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</si>
  <si>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</si>
  <si>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</si>
  <si>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</si>
  <si>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</si>
  <si>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</si>
  <si>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</si>
  <si>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</si>
  <si>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</si>
  <si>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</si>
  <si>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</si>
  <si>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</si>
  <si>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</si>
  <si>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</si>
  <si>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</si>
  <si>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</si>
  <si>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</si>
  <si>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</si>
  <si>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</si>
  <si>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</si>
  <si>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</si>
  <si>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</si>
  <si>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</si>
  <si>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</si>
  <si>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</si>
  <si>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</si>
  <si>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</si>
  <si>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</si>
  <si>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</si>
  <si>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</si>
  <si>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</si>
  <si>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</si>
  <si>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</si>
  <si>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</si>
  <si>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</si>
  <si>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</si>
  <si>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</si>
  <si>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</si>
  <si>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</si>
  <si>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</si>
  <si>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</si>
  <si>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</si>
  <si>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</si>
  <si>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</si>
  <si>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</si>
  <si>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</si>
  <si>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</si>
  <si>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</si>
  <si>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</si>
  <si>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</si>
  <si>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</si>
  <si>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</si>
  <si>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</si>
  <si>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</si>
  <si>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</si>
  <si>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</si>
  <si>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</si>
  <si>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</si>
  <si>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</si>
  <si>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</si>
  <si>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</si>
  <si>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</si>
  <si>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</si>
  <si>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</si>
  <si>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</si>
  <si>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</si>
  <si>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</si>
  <si>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</si>
  <si>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</si>
  <si>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</si>
  <si>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</si>
  <si>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</si>
  <si>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</si>
  <si>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</si>
  <si>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</si>
  <si>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</si>
  <si>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</si>
  <si>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</si>
  <si>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</si>
  <si>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</si>
  <si>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</si>
  <si>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</si>
  <si>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</si>
  <si>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</si>
  <si>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</si>
  <si>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</si>
  <si>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</si>
  <si>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</si>
  <si>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</si>
  <si>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</si>
  <si>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</si>
  <si>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</si>
  <si>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</si>
  <si>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</si>
  <si>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</si>
  <si>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</si>
  <si>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</si>
  <si>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</si>
  <si>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</si>
  <si>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</si>
  <si>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</si>
  <si>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</si>
  <si>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</si>
  <si>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</si>
  <si>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</si>
  <si>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</si>
  <si>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</si>
  <si>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</si>
  <si>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</si>
  <si>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</si>
  <si>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</si>
  <si>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</si>
  <si>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</si>
  <si>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</si>
  <si>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</si>
  <si>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</si>
  <si>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</si>
  <si>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</si>
  <si>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</si>
  <si>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</si>
  <si>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</si>
  <si>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</si>
  <si>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</si>
  <si>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</si>
  <si>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</si>
  <si>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</si>
  <si>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</si>
  <si>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</si>
  <si>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</si>
  <si>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</si>
  <si>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</si>
  <si>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</si>
  <si>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</si>
  <si>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</si>
  <si>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</si>
  <si>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</si>
  <si>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</si>
  <si>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</si>
  <si>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</si>
  <si>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</si>
  <si>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</si>
  <si>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</si>
  <si>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</si>
  <si>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</si>
  <si>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</si>
  <si>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</si>
  <si>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</si>
  <si>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</si>
  <si>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</si>
  <si>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</si>
  <si>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</si>
  <si>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</si>
  <si>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</si>
  <si>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</si>
  <si>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</si>
  <si>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</si>
  <si>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</si>
  <si>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</si>
  <si>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</si>
  <si>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</si>
  <si>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</si>
  <si>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</si>
  <si>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</si>
  <si>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</si>
  <si>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</si>
  <si>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</si>
  <si>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</si>
  <si>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</si>
  <si>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</si>
  <si>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</si>
  <si>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</si>
  <si>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</si>
  <si>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</si>
  <si>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</si>
  <si>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</si>
  <si>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</si>
  <si>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</si>
  <si>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</si>
  <si>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</si>
  <si>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</si>
  <si>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</si>
  <si>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</si>
  <si>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</si>
  <si>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</si>
  <si>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</si>
  <si>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</si>
  <si>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</si>
  <si>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</si>
  <si>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</si>
  <si>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</si>
  <si>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</si>
  <si>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</si>
  <si>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</si>
  <si>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</si>
  <si>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</si>
  <si>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</si>
  <si>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</si>
  <si>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</si>
  <si>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</si>
  <si>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</si>
  <si>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</si>
  <si>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</si>
  <si>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</si>
  <si>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</si>
  <si>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</si>
  <si>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</si>
  <si>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</si>
  <si>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</si>
  <si>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</si>
  <si>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</si>
  <si>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</si>
  <si>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</si>
  <si>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</si>
  <si>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</si>
  <si>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</si>
  <si>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</si>
  <si>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</si>
  <si>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</si>
  <si>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</si>
  <si>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</si>
  <si>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</si>
  <si>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</si>
  <si>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</si>
  <si>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</si>
  <si>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</si>
  <si>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</si>
  <si>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</si>
  <si>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</si>
  <si>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</si>
  <si>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</si>
  <si>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</si>
  <si>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</si>
  <si>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</si>
  <si>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</si>
  <si>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</si>
  <si>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</si>
  <si>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</si>
  <si>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</si>
  <si>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</si>
  <si>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</si>
  <si>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</si>
  <si>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</si>
  <si>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</si>
  <si>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</si>
  <si>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</si>
  <si>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</si>
  <si>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</si>
  <si>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</si>
  <si>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</si>
  <si>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</si>
  <si>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</si>
  <si>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</si>
  <si>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</si>
  <si>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</si>
  <si>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</si>
  <si>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</si>
  <si>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</si>
  <si>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</si>
  <si>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</si>
  <si>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</si>
  <si>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</si>
  <si>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</si>
  <si>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</si>
  <si>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</si>
  <si>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</si>
  <si>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</si>
  <si>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</si>
  <si>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</si>
  <si>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</si>
  <si>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</si>
  <si>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</si>
  <si>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</si>
  <si>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</si>
  <si>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</si>
  <si>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</si>
  <si>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</si>
  <si>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</si>
  <si>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</si>
  <si>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</si>
  <si>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</si>
  <si>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</si>
  <si>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</si>
  <si>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</si>
  <si>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</si>
  <si>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</si>
  <si>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</si>
  <si>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</si>
  <si>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</si>
  <si>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</si>
  <si>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</si>
  <si>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</si>
  <si>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</si>
  <si>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</si>
  <si>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</si>
  <si>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</si>
  <si>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</si>
  <si>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</si>
  <si>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</si>
  <si>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</si>
  <si>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</si>
  <si>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</si>
  <si>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</si>
  <si>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</si>
  <si>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</si>
  <si>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</si>
  <si>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</si>
  <si>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</si>
  <si>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</si>
  <si>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</si>
  <si>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</si>
  <si>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</si>
  <si>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</si>
  <si>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</si>
  <si>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</si>
  <si>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</si>
  <si>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</si>
  <si>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</si>
  <si>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</si>
  <si>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</si>
  <si>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</si>
  <si>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</si>
  <si>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</si>
  <si>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</si>
  <si>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</si>
  <si>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</si>
  <si>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</si>
  <si>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</si>
  <si>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</si>
  <si>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</si>
  <si>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</si>
  <si>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</si>
  <si>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</si>
  <si>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</si>
  <si>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</si>
  <si>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</si>
  <si>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</si>
  <si>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</si>
  <si>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</si>
  <si>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</si>
  <si>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</si>
  <si>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</si>
  <si>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</si>
  <si>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</si>
  <si>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</si>
  <si>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</si>
  <si>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</si>
  <si>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</si>
  <si>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</si>
  <si>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</si>
  <si>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</si>
  <si>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</si>
  <si>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</si>
  <si>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</si>
  <si>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</si>
  <si>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</si>
  <si>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</si>
  <si>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</si>
  <si>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</si>
  <si>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</si>
  <si>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</si>
  <si>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</si>
  <si>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</si>
  <si>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</si>
  <si>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</si>
  <si>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</si>
  <si>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</si>
  <si>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</si>
  <si>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</si>
  <si>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</si>
  <si>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</si>
  <si>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</si>
  <si>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</si>
  <si>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</si>
  <si>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</si>
  <si>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</si>
  <si>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</si>
  <si>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</si>
  <si>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</si>
  <si>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</si>
  <si>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</si>
  <si>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</si>
  <si>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</si>
  <si>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</si>
  <si>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</si>
  <si>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</si>
  <si>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</si>
  <si>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</si>
  <si>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</si>
  <si>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</si>
  <si>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</si>
  <si>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</si>
  <si>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</si>
  <si>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</si>
  <si>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</si>
  <si>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</si>
  <si>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</si>
  <si>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</si>
  <si>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</si>
  <si>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</si>
  <si>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</si>
  <si>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</si>
  <si>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</si>
  <si>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</si>
  <si>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</si>
  <si>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</si>
  <si>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</si>
  <si>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</si>
  <si>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</si>
  <si>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</si>
  <si>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</si>
  <si>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</si>
  <si>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</si>
  <si>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</si>
  <si>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</si>
  <si>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</si>
  <si>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</si>
  <si>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</si>
  <si>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</si>
  <si>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</si>
  <si>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</si>
  <si>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</si>
  <si>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</si>
  <si>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</si>
  <si>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</si>
  <si>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</si>
  <si>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</si>
  <si>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</si>
  <si>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</si>
  <si>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</si>
  <si>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</si>
  <si>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</si>
  <si>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</si>
  <si>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</si>
  <si>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</si>
  <si>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</si>
  <si>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</si>
  <si>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</si>
  <si>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</si>
  <si>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</si>
  <si>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</si>
  <si>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</si>
  <si>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</si>
  <si>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</si>
  <si>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</si>
  <si>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</si>
  <si>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</si>
  <si>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</si>
  <si>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</si>
  <si>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</si>
  <si>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</si>
  <si>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</si>
  <si>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</si>
  <si>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</si>
  <si>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</si>
  <si>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</si>
  <si>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</si>
  <si>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</si>
  <si>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</si>
  <si>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</si>
  <si>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</si>
  <si>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</si>
  <si>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</si>
  <si>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</si>
  <si>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</si>
  <si>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</si>
  <si>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</si>
  <si>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</si>
  <si>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</si>
  <si>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</si>
  <si>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</si>
  <si>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</si>
  <si>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</si>
  <si>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</si>
  <si>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</si>
  <si>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</si>
  <si>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</si>
  <si>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</si>
  <si>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</si>
  <si>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</si>
  <si>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</si>
  <si>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</si>
  <si>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</si>
  <si>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</si>
  <si>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</si>
  <si>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</si>
  <si>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</si>
  <si>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</si>
  <si>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</si>
  <si>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</si>
  <si>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</si>
  <si>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</si>
  <si>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</si>
  <si>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</si>
  <si>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</si>
  <si>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</si>
  <si>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</si>
  <si>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</si>
  <si>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</si>
  <si>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</si>
  <si>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</si>
  <si>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</si>
  <si>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</si>
  <si>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</si>
  <si>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</si>
  <si>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</si>
  <si>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</si>
  <si>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</si>
  <si>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</si>
  <si>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</si>
  <si>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</si>
  <si>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</si>
  <si>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</si>
  <si>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</si>
  <si>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</si>
  <si>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</si>
  <si>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</si>
  <si>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</si>
  <si>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</si>
  <si>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</si>
  <si>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</si>
  <si>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</si>
  <si>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</si>
  <si>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</si>
  <si>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</si>
  <si>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</si>
  <si>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</si>
  <si>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</si>
  <si>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</si>
  <si>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</si>
  <si>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</si>
  <si>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</si>
  <si>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</si>
  <si>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</si>
  <si>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</si>
  <si>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</si>
  <si>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</si>
  <si>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</si>
  <si>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</si>
  <si>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</si>
  <si>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</si>
  <si>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</si>
  <si>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</si>
  <si>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</si>
  <si>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</si>
  <si>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</si>
  <si>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</si>
  <si>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</si>
  <si>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</si>
  <si>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</si>
  <si>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</si>
  <si>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</si>
  <si>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</si>
  <si>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</si>
  <si>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</si>
  <si>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</si>
  <si>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</si>
  <si>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</si>
  <si>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</si>
  <si>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</si>
  <si>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</si>
  <si>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</si>
  <si>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</si>
  <si>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</si>
  <si>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</si>
  <si>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</si>
  <si>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</si>
  <si>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</si>
  <si>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</si>
  <si>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</si>
  <si>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</si>
  <si>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</si>
  <si>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</si>
  <si>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</si>
  <si>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</si>
  <si>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</si>
  <si>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</si>
  <si>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</si>
  <si>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</si>
  <si>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</si>
  <si>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</si>
  <si>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</si>
  <si>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</si>
  <si>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</si>
  <si>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</si>
  <si>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</si>
  <si>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</si>
  <si>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</si>
  <si>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</si>
  <si>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</si>
  <si>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</si>
  <si>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</si>
  <si>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</si>
  <si>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</si>
  <si>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</si>
  <si>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</si>
  <si>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</si>
  <si>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</si>
  <si>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</si>
  <si>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</si>
  <si>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</si>
  <si>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</si>
  <si>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</si>
  <si>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</si>
  <si>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</si>
  <si>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</si>
  <si>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</si>
  <si>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</si>
  <si>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</si>
  <si>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</si>
  <si>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</si>
  <si>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</si>
  <si>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</si>
  <si>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</si>
  <si>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</si>
  <si>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</si>
  <si>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</si>
  <si>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</si>
  <si>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</si>
  <si>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</si>
  <si>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</si>
  <si>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</si>
  <si>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</si>
  <si>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</si>
  <si>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</si>
  <si>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</si>
  <si>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</si>
  <si>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</si>
  <si>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</si>
  <si>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</si>
  <si>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</si>
  <si>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</si>
  <si>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</si>
  <si>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</si>
  <si>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</si>
  <si>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</si>
  <si>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</si>
  <si>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</si>
  <si>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</si>
  <si>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</si>
  <si>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</si>
  <si>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</si>
  <si>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</si>
  <si>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</si>
  <si>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</si>
  <si>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</si>
  <si>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</si>
  <si>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</si>
  <si>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</si>
  <si>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</si>
  <si>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</si>
  <si>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</si>
  <si>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</si>
  <si>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</si>
  <si>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</si>
  <si>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</si>
  <si>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</si>
  <si>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</si>
  <si>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</si>
  <si>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</si>
  <si>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</si>
  <si>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</si>
  <si>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</si>
  <si>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</si>
  <si>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</si>
  <si>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</si>
  <si>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</si>
  <si>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</si>
  <si>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</si>
  <si>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</si>
  <si>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</si>
  <si>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</si>
  <si>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</si>
  <si>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</si>
  <si>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</si>
  <si>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</si>
  <si>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</si>
  <si>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</si>
  <si>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</si>
  <si>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</si>
  <si>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</si>
  <si>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</si>
  <si>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</si>
  <si>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</si>
  <si>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</si>
  <si>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</si>
  <si>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</si>
  <si>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</si>
  <si>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</si>
  <si>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</si>
  <si>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</si>
  <si>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</si>
  <si>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</si>
  <si>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</si>
  <si>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</si>
  <si>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</si>
  <si>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</si>
  <si>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</si>
  <si>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</si>
  <si>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</si>
  <si>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</si>
  <si>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</si>
  <si>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</si>
  <si>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</si>
  <si>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</si>
  <si>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</si>
  <si>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</si>
  <si>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</si>
  <si>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</si>
  <si>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</si>
  <si>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</si>
  <si>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</si>
  <si>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</si>
  <si>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</si>
  <si>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</si>
  <si>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</si>
  <si>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</si>
  <si>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</si>
  <si>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</si>
  <si>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</si>
  <si>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</si>
  <si>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</si>
  <si>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</si>
  <si>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</si>
  <si>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</si>
  <si>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</si>
  <si>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</si>
  <si>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</si>
  <si>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</si>
  <si>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</si>
  <si>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</si>
  <si>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</si>
  <si>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</si>
  <si>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</si>
  <si>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</si>
  <si>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</si>
  <si>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</si>
  <si>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</si>
  <si>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</si>
  <si>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</si>
  <si>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</si>
  <si>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</si>
  <si>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</si>
  <si>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</si>
  <si>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</si>
  <si>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</si>
  <si>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</si>
  <si>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</si>
  <si>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</si>
  <si>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</si>
  <si>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</si>
  <si>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</si>
  <si>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</si>
  <si>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</si>
  <si>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</si>
  <si>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</si>
  <si>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</si>
  <si>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</si>
  <si>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</si>
  <si>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</si>
  <si>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</si>
  <si>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</si>
  <si>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</si>
  <si>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</si>
  <si>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</si>
  <si>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</si>
  <si>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</si>
  <si>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</si>
  <si>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</si>
  <si>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</si>
  <si>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</si>
  <si>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</si>
  <si>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</si>
  <si>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</si>
  <si>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</si>
  <si>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</si>
  <si>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</si>
  <si>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</si>
  <si>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</si>
  <si>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</si>
  <si>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</si>
  <si>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</si>
  <si>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</si>
  <si>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</si>
  <si>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</si>
  <si>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</si>
  <si>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</si>
  <si>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</si>
  <si>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</si>
  <si>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</si>
  <si>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</si>
  <si>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</si>
  <si>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</si>
  <si>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</si>
  <si>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</si>
  <si>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</si>
  <si>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</si>
  <si>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</si>
  <si>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</si>
  <si>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</si>
  <si>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</si>
  <si>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</si>
  <si>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</si>
  <si>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</si>
  <si>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</si>
  <si>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</si>
  <si>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</si>
  <si>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</si>
  <si>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</si>
  <si>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</si>
  <si>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</si>
  <si>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</si>
  <si>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</si>
  <si>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</si>
  <si>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</si>
  <si>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</si>
  <si>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</si>
  <si>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</si>
  <si>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</si>
  <si>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</si>
  <si>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</si>
  <si>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</si>
  <si>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</si>
  <si>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</si>
  <si>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</si>
  <si>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</si>
  <si>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</si>
  <si>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</si>
  <si>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</si>
  <si>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</si>
  <si>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</si>
  <si>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</si>
  <si>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</si>
  <si>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</si>
  <si>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</si>
  <si>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</si>
  <si>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</si>
  <si>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</si>
  <si>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</si>
  <si>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</si>
  <si>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</si>
  <si>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</si>
  <si>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</si>
  <si>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</si>
  <si>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</si>
  <si>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</si>
  <si>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</si>
  <si>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</si>
  <si>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</si>
  <si>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</si>
  <si>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</si>
  <si>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</si>
  <si>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</si>
  <si>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</si>
  <si>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</si>
  <si>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</si>
  <si>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</si>
  <si>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</si>
  <si>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</si>
  <si>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</si>
  <si>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</si>
  <si>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</si>
  <si>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</si>
  <si>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</si>
  <si>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</si>
  <si>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</si>
  <si>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</si>
  <si>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</si>
  <si>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</si>
  <si>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</si>
  <si>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</si>
  <si>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</si>
  <si>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</si>
  <si>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</si>
  <si>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</si>
  <si>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</si>
  <si>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</si>
  <si>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</si>
  <si>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</si>
  <si>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</si>
  <si>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</si>
  <si>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</si>
  <si>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</si>
  <si>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</si>
  <si>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</si>
  <si>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</si>
  <si>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</si>
  <si>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</si>
  <si>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</si>
  <si>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</si>
  <si>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</si>
  <si>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</si>
  <si>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</si>
  <si>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</si>
  <si>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</si>
  <si>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</si>
  <si>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</si>
  <si>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</si>
  <si>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</si>
  <si>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</si>
  <si>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</si>
  <si>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</si>
  <si>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</si>
  <si>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</si>
  <si>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</si>
  <si>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</si>
  <si>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</si>
  <si>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</si>
  <si>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</si>
  <si>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</si>
  <si>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</si>
  <si>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</si>
  <si>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</si>
  <si>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</si>
  <si>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</si>
  <si>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</si>
  <si>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</si>
  <si>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</si>
  <si>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</si>
  <si>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</si>
  <si>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</si>
  <si>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</si>
  <si>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</si>
  <si>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</si>
  <si>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</si>
  <si>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</si>
  <si>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</si>
  <si>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</si>
  <si>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</si>
  <si>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</si>
  <si>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</si>
  <si>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</si>
  <si>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</si>
  <si>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</si>
  <si>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</si>
  <si>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</si>
  <si>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</si>
  <si>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</si>
  <si>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</si>
  <si>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</si>
  <si>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</si>
  <si>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</si>
  <si>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</si>
  <si>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</si>
  <si>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</si>
  <si>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</si>
  <si>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</si>
  <si>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</si>
  <si>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</si>
  <si>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</si>
  <si>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</si>
  <si>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</si>
  <si>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</si>
  <si>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</si>
  <si>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</si>
  <si>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</si>
  <si>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</si>
  <si>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</si>
  <si>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</si>
  <si>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</si>
  <si>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</si>
  <si>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</si>
  <si>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</si>
  <si>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</si>
  <si>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</si>
  <si>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</si>
  <si>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</si>
  <si>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</si>
  <si>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</si>
  <si>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</si>
  <si>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</si>
  <si>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</si>
  <si>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</si>
  <si>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</si>
  <si>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</si>
  <si>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</si>
  <si>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</si>
  <si>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</si>
  <si>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</si>
  <si>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</si>
  <si>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</si>
  <si>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</si>
  <si>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</si>
  <si>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</si>
  <si>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</si>
  <si>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</si>
  <si>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</si>
  <si>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</si>
  <si>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</si>
  <si>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</si>
  <si>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</si>
  <si>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</si>
  <si>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</si>
  <si>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</si>
  <si>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</si>
  <si>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</si>
  <si>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</si>
  <si>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</si>
  <si>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</si>
  <si>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</si>
  <si>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</si>
  <si>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</si>
  <si>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</si>
  <si>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</si>
  <si>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</si>
  <si>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</si>
  <si>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</si>
  <si>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</si>
  <si>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</si>
  <si>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</si>
  <si>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</si>
  <si>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</si>
  <si>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</si>
  <si>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</si>
  <si>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</si>
  <si>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</si>
  <si>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</si>
  <si>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</si>
  <si>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</si>
  <si>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</si>
  <si>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</si>
  <si>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</si>
  <si>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</si>
  <si>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</si>
  <si>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</si>
  <si>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</si>
  <si>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</si>
  <si>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</si>
  <si>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</si>
  <si>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</si>
  <si>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</si>
  <si>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</si>
  <si>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</si>
  <si>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</si>
  <si>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</si>
  <si>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</si>
  <si>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</si>
  <si>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</si>
  <si>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</si>
  <si>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</si>
  <si>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</si>
  <si>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</si>
  <si>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</si>
  <si>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</si>
  <si>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</si>
  <si>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</si>
  <si>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</si>
  <si>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</si>
  <si>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</si>
  <si>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</si>
  <si>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</si>
  <si>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</si>
  <si>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</si>
  <si>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</si>
  <si>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</si>
  <si>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</si>
  <si>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</si>
  <si>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</si>
  <si>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</si>
  <si>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</si>
  <si>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</si>
  <si>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</si>
  <si>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</si>
  <si>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</si>
  <si>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</si>
  <si>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</si>
  <si>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</si>
  <si>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</si>
  <si>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</si>
  <si>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</si>
  <si>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</si>
  <si>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</si>
  <si>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</si>
  <si>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</si>
  <si>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</si>
  <si>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</si>
  <si>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</si>
  <si>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</si>
  <si>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</si>
  <si>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</si>
  <si>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</si>
  <si>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</si>
  <si>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</si>
  <si>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</si>
  <si>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</si>
  <si>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</si>
  <si>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</si>
  <si>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</si>
  <si>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</si>
  <si>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</si>
  <si>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</si>
  <si>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</si>
  <si>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</si>
  <si>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</si>
  <si>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</si>
  <si>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</si>
  <si>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</si>
  <si>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</si>
  <si>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</si>
  <si>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</si>
  <si>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</si>
  <si>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</si>
  <si>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</si>
  <si>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</si>
  <si>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</si>
  <si>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</si>
  <si>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</si>
  <si>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</si>
  <si>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</si>
  <si>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</si>
  <si>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</si>
  <si>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</si>
  <si>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</si>
  <si>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</si>
  <si>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</si>
  <si>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</si>
  <si>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</si>
  <si>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</si>
  <si>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</si>
  <si>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</si>
  <si>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</si>
  <si>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</si>
  <si>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</si>
  <si>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</si>
  <si>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</si>
  <si>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</si>
  <si>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</si>
  <si>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</si>
  <si>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</si>
  <si>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</si>
  <si>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</si>
  <si>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</si>
  <si>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</si>
  <si>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</si>
  <si>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</si>
  <si>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</si>
  <si>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</si>
  <si>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</si>
  <si>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</si>
  <si>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</si>
  <si>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</si>
  <si>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</si>
  <si>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</si>
  <si>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</si>
  <si>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</si>
  <si>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</si>
  <si>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</si>
  <si>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</si>
  <si>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</si>
  <si>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</si>
  <si>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</si>
  <si>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</si>
  <si>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</si>
  <si>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</si>
  <si>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</si>
  <si>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</si>
  <si>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</si>
  <si>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</si>
  <si>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</si>
  <si>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</si>
  <si>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</si>
  <si>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</si>
  <si>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</si>
  <si>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</si>
  <si>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</si>
  <si>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</si>
  <si>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</si>
  <si>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</si>
  <si>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</si>
  <si>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</si>
  <si>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</si>
  <si>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</si>
  <si>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</si>
  <si>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</si>
  <si>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</si>
  <si>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</si>
  <si>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</si>
  <si>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</si>
  <si>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</si>
  <si>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</si>
  <si>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</si>
  <si>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</si>
  <si>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</si>
  <si>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</si>
  <si>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</si>
  <si>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</si>
  <si>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</si>
  <si>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</si>
  <si>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</si>
  <si>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</si>
  <si>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</si>
  <si>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</si>
  <si>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</si>
  <si>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</si>
  <si>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</si>
  <si>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</si>
  <si>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</si>
  <si>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</si>
  <si>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</si>
  <si>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</si>
  <si>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</si>
  <si>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</si>
  <si>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</si>
  <si>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</si>
  <si>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</si>
  <si>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</si>
  <si>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</si>
  <si>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</si>
  <si>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</si>
  <si>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</si>
  <si>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</si>
  <si>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</si>
  <si>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</si>
  <si>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</si>
  <si>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</si>
  <si>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</si>
  <si>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</si>
  <si>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</si>
  <si>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</si>
  <si>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</si>
  <si>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</si>
  <si>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</si>
  <si>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</si>
  <si>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</si>
  <si>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</si>
  <si>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</si>
  <si>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</si>
  <si>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</si>
  <si>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</si>
  <si>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</si>
  <si>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</si>
  <si>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</si>
  <si>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</si>
  <si>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</si>
  <si>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</si>
  <si>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</si>
  <si>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</si>
  <si>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</si>
  <si>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</si>
  <si>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</si>
  <si>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</si>
  <si>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</si>
  <si>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</si>
  <si>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</si>
  <si>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</si>
  <si>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</si>
  <si>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</si>
  <si>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</si>
  <si>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</si>
  <si>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</si>
  <si>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</si>
  <si>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</si>
  <si>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</si>
  <si>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</si>
  <si>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</si>
  <si>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</si>
  <si>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</si>
  <si>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</si>
  <si>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</si>
  <si>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</si>
  <si>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</si>
  <si>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</si>
  <si>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</si>
  <si>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</si>
  <si>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</si>
  <si>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</si>
  <si>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</si>
  <si>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</si>
  <si>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</si>
  <si>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</si>
  <si>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</si>
  <si>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</si>
  <si>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</si>
  <si>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</si>
  <si>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</si>
  <si>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</si>
  <si>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</si>
  <si>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</si>
  <si>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</si>
  <si>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</si>
  <si>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</si>
  <si>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</si>
  <si>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</si>
  <si>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</si>
  <si>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</si>
  <si>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</si>
  <si>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</si>
  <si>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</si>
  <si>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</si>
  <si>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</si>
  <si>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</si>
  <si>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</si>
  <si>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</si>
  <si>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</si>
  <si>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</si>
  <si>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</si>
  <si>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</si>
  <si>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</si>
  <si>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</si>
  <si>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</si>
  <si>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</si>
  <si>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</si>
  <si>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</si>
  <si>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</si>
  <si>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</si>
  <si>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</si>
  <si>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</si>
  <si>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</si>
  <si>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</si>
  <si>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</si>
  <si>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</si>
  <si>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</si>
  <si>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</si>
  <si>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</si>
  <si>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</si>
  <si>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</si>
  <si>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</si>
  <si>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</si>
  <si>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</si>
  <si>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</si>
  <si>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</si>
  <si>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</si>
  <si>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</si>
  <si>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</si>
  <si>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</si>
  <si>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</si>
  <si>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</si>
  <si>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</si>
  <si>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</si>
  <si>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</si>
  <si>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</si>
  <si>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</si>
  <si>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</si>
  <si>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</si>
  <si>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</si>
  <si>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</si>
  <si>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</si>
  <si>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</si>
  <si>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</si>
  <si>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</si>
  <si>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</si>
  <si>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</si>
  <si>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</si>
  <si>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</si>
  <si>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</si>
  <si>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</si>
  <si>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</si>
  <si>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</si>
  <si>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</si>
  <si>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</si>
  <si>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</si>
  <si>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</si>
  <si>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</si>
  <si>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</si>
  <si>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</si>
  <si>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</si>
  <si>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</si>
  <si>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</si>
  <si>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</si>
  <si>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</si>
  <si>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</si>
  <si>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</si>
  <si>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</si>
  <si>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</si>
  <si>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</si>
  <si>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</si>
  <si>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</si>
  <si>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</si>
  <si>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</si>
  <si>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</si>
  <si>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</si>
  <si>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</si>
  <si>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</si>
  <si>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</si>
  <si>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</si>
  <si>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</si>
  <si>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</si>
  <si>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</si>
  <si>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</si>
  <si>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</si>
  <si>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</si>
  <si>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</si>
  <si>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</si>
  <si>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</si>
  <si>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</si>
  <si>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</si>
  <si>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</si>
  <si>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</si>
  <si>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</si>
  <si>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</si>
  <si>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</si>
  <si>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</si>
  <si>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</si>
  <si>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</si>
  <si>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</si>
  <si>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</si>
  <si>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</si>
  <si>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</si>
  <si>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</si>
  <si>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</si>
  <si>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</si>
  <si>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</si>
  <si>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</si>
  <si>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</si>
  <si>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</si>
  <si>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</si>
  <si>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</si>
  <si>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</si>
  <si>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</si>
  <si>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</si>
  <si>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</si>
  <si>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</si>
  <si>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</si>
  <si>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</si>
  <si>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</si>
  <si>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</si>
  <si>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</si>
  <si>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</si>
  <si>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</si>
  <si>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</si>
  <si>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</si>
  <si>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</si>
  <si>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</si>
  <si>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</si>
  <si>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</si>
  <si>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</si>
  <si>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</si>
  <si>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</si>
  <si>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</si>
  <si>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</si>
  <si>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</si>
  <si>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</si>
  <si>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</si>
  <si>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</si>
  <si>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</si>
  <si>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</si>
  <si>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</si>
  <si>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</si>
  <si>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</si>
  <si>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</si>
  <si>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</si>
  <si>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</si>
  <si>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</si>
  <si>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</si>
  <si>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</si>
  <si>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</si>
  <si>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</si>
  <si>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</si>
  <si>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</si>
  <si>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</si>
  <si>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</si>
  <si>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</si>
  <si>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</si>
  <si>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</si>
  <si>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</si>
  <si>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</si>
  <si>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</si>
  <si>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</si>
  <si>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</si>
  <si>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</si>
  <si>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</si>
  <si>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</si>
  <si>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</si>
  <si>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</si>
  <si>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</si>
  <si>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</si>
  <si>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</si>
  <si>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</si>
  <si>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</si>
  <si>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</si>
  <si>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</si>
  <si>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</si>
  <si>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</si>
  <si>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</si>
  <si>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</si>
  <si>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</si>
  <si>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</si>
  <si>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</si>
  <si>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</si>
  <si>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</si>
  <si>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</si>
  <si>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</si>
  <si>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</si>
  <si>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</si>
  <si>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</si>
  <si>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</si>
  <si>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</si>
  <si>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</si>
  <si>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</si>
  <si>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</si>
  <si>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</si>
  <si>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</si>
  <si>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</si>
  <si>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</si>
  <si>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</si>
  <si>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</si>
  <si>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</si>
  <si>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</si>
  <si>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</si>
  <si>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</si>
  <si>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</si>
  <si>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</si>
  <si>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</si>
  <si>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</si>
  <si>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</si>
  <si>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</si>
  <si>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</si>
  <si>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</si>
  <si>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</si>
  <si>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</si>
  <si>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</si>
  <si>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</si>
  <si>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</si>
  <si>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</si>
  <si>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</si>
  <si>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</si>
  <si>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</si>
  <si>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</si>
  <si>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</si>
  <si>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</si>
  <si>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</si>
  <si>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</si>
  <si>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</si>
  <si>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</si>
  <si>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</si>
  <si>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</si>
  <si>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</si>
  <si>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</si>
  <si>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</si>
  <si>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</si>
  <si>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</si>
  <si>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</si>
  <si>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</si>
  <si>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</si>
  <si>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</si>
  <si>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</si>
  <si>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</si>
  <si>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</si>
  <si>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</si>
  <si>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</si>
  <si>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</si>
  <si>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</si>
  <si>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</si>
  <si>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</si>
  <si>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</si>
  <si>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</si>
  <si>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</si>
  <si>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</si>
  <si>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</si>
  <si>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</si>
  <si>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</si>
  <si>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</si>
  <si>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</si>
  <si>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</si>
  <si>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</si>
  <si>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</si>
  <si>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</si>
  <si>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</si>
  <si>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</si>
  <si>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</si>
  <si>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</si>
  <si>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</si>
  <si>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</si>
  <si>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</si>
  <si>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</si>
  <si>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</si>
  <si>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</si>
  <si>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</si>
  <si>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</si>
  <si>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</si>
  <si>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</si>
  <si>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</si>
  <si>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</si>
  <si>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</si>
  <si>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</si>
  <si>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</si>
  <si>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</si>
  <si>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</si>
  <si>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</si>
  <si>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</si>
  <si>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</si>
  <si>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</si>
  <si>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</si>
  <si>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</si>
  <si>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</si>
  <si>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</si>
  <si>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</si>
  <si>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</si>
  <si>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</si>
  <si>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</si>
  <si>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</si>
  <si>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</si>
  <si>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</si>
  <si>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</si>
  <si>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</si>
  <si>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</si>
  <si>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</si>
  <si>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</si>
  <si>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</si>
  <si>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</si>
  <si>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</si>
  <si>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</si>
  <si>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</si>
  <si>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</si>
  <si>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</si>
  <si>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</si>
  <si>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</si>
  <si>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</si>
  <si>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</si>
  <si>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</si>
  <si>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</si>
  <si>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</si>
  <si>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</si>
  <si>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</si>
  <si>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</si>
  <si>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</si>
  <si>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</si>
  <si>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</si>
  <si>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</si>
  <si>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</si>
  <si>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</si>
  <si>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</si>
  <si>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</si>
  <si>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</si>
  <si>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</si>
  <si>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</si>
  <si>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</si>
  <si>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</si>
  <si>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</si>
  <si>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</si>
  <si>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</si>
  <si>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</si>
  <si>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</si>
  <si>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</si>
  <si>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</si>
  <si>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</si>
  <si>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</si>
  <si>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</si>
  <si>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</si>
  <si>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</si>
  <si>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</si>
  <si>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</si>
  <si>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</si>
  <si>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</si>
  <si>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</si>
  <si>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</si>
  <si>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</si>
  <si>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</si>
  <si>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</si>
  <si>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</si>
  <si>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</si>
  <si>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</si>
  <si>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</si>
  <si>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</si>
  <si>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</si>
  <si>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</si>
  <si>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</si>
  <si>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</si>
  <si>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</si>
  <si>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</si>
  <si>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</si>
  <si>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</si>
  <si>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</si>
  <si>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</si>
  <si>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</si>
  <si>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</si>
  <si>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</si>
  <si>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</si>
  <si>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</si>
  <si>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</si>
  <si>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</si>
  <si>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</si>
  <si>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</si>
  <si>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</si>
  <si>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</si>
  <si>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</si>
  <si>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</si>
  <si>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</si>
  <si>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</si>
  <si>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</si>
  <si>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</si>
  <si>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</si>
  <si>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</si>
  <si>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</si>
  <si>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</si>
  <si>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</si>
  <si>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</si>
  <si>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</si>
  <si>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</si>
  <si>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</si>
  <si>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</si>
  <si>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</si>
  <si>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</si>
  <si>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</si>
  <si>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</si>
  <si>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</si>
  <si>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</si>
  <si>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</si>
  <si>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</si>
  <si>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</si>
  <si>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</si>
  <si>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</si>
  <si>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</si>
  <si>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</si>
  <si>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</si>
  <si>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</si>
  <si>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</si>
  <si>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</si>
  <si>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</si>
  <si>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</si>
  <si>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</si>
  <si>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</si>
  <si>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</si>
  <si>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</si>
  <si>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</si>
  <si>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</si>
  <si>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</si>
  <si>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</si>
  <si>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</si>
  <si>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</si>
  <si>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</si>
  <si>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</si>
  <si>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</si>
  <si>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</si>
  <si>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</si>
  <si>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</si>
  <si>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</si>
  <si>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</si>
  <si>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</si>
  <si>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</si>
  <si>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</si>
  <si>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</si>
  <si>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</si>
  <si>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</si>
  <si>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</si>
  <si>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</si>
  <si>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</si>
  <si>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</si>
  <si>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</si>
  <si>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</si>
  <si>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</si>
  <si>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</si>
  <si>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</si>
  <si>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</si>
  <si>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</si>
  <si>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</si>
  <si>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</si>
  <si>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</si>
  <si>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</si>
  <si>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</si>
  <si>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</si>
  <si>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</si>
  <si>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</si>
  <si>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</si>
  <si>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</si>
  <si>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</si>
  <si>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</si>
  <si>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</si>
  <si>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</si>
  <si>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</si>
  <si>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</si>
  <si>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</si>
  <si>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</si>
  <si>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</si>
  <si>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</si>
  <si>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</si>
  <si>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</si>
  <si>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</si>
  <si>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</si>
  <si>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</si>
  <si>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</si>
  <si>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</si>
  <si>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</si>
  <si>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</si>
  <si>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</si>
  <si>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</si>
  <si>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</si>
  <si>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</si>
  <si>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</si>
  <si>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</si>
  <si>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</si>
  <si>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</si>
  <si>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</si>
  <si>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</si>
  <si>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</si>
  <si>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</si>
  <si>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</si>
  <si>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</si>
  <si>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</si>
  <si>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</si>
  <si>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</si>
  <si>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</si>
  <si>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</si>
  <si>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</si>
  <si>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</si>
  <si>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</si>
  <si>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</si>
  <si>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</si>
  <si>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</si>
  <si>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</si>
  <si>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</si>
  <si>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</si>
  <si>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</si>
  <si>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</si>
  <si>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</si>
  <si>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</si>
  <si>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</si>
  <si>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</si>
  <si>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</si>
  <si>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</si>
  <si>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</si>
  <si>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</si>
  <si>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</si>
  <si>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</si>
  <si>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</si>
  <si>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</si>
  <si>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</si>
  <si>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</si>
  <si>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</si>
  <si>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</si>
  <si>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</si>
  <si>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</si>
  <si>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</si>
  <si>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</si>
  <si>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</si>
  <si>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</si>
  <si>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</si>
  <si>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</si>
  <si>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</si>
  <si>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</si>
  <si>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</si>
  <si>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</si>
  <si>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</si>
  <si>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</si>
  <si>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</si>
  <si>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</si>
  <si>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</si>
  <si>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</si>
  <si>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</si>
  <si>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</si>
  <si>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</si>
  <si>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</si>
  <si>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</si>
  <si>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</si>
  <si>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</si>
  <si>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</si>
  <si>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</si>
  <si>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</si>
  <si>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</si>
  <si>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</si>
  <si>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</si>
  <si>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</si>
  <si>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</si>
  <si>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</si>
  <si>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</si>
  <si>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</si>
  <si>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</si>
  <si>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</si>
  <si>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</si>
  <si>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</si>
  <si>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</si>
  <si>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</si>
  <si>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</si>
  <si>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</si>
  <si>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</si>
  <si>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</si>
  <si>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</si>
  <si>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</si>
  <si>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</si>
  <si>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</si>
  <si>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</si>
  <si>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</si>
  <si>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</si>
  <si>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</si>
  <si>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</si>
  <si>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</si>
  <si>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</si>
  <si>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</si>
  <si>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</si>
  <si>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</si>
  <si>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</si>
  <si>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</si>
  <si>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</si>
  <si>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</si>
  <si>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</si>
  <si>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</si>
  <si>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</si>
  <si>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</si>
  <si>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</si>
  <si>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</si>
  <si>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</si>
  <si>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</si>
  <si>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</si>
  <si>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</si>
  <si>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</si>
  <si>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</si>
  <si>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</si>
  <si>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</si>
  <si>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</si>
  <si>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</si>
  <si>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</si>
  <si>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</si>
  <si>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</si>
  <si>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</si>
  <si>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</si>
  <si>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</si>
  <si>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</si>
  <si>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</si>
  <si>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</si>
  <si>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</si>
  <si>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</si>
  <si>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</si>
  <si>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</si>
  <si>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</si>
  <si>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LA VALETTE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</si>
  <si>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</si>
  <si>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</si>
  <si>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</si>
  <si>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</si>
  <si>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</si>
  <si>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</si>
  <si>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</si>
  <si>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</si>
  <si>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</si>
  <si>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</si>
  <si>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</si>
  <si>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</si>
  <si>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</si>
  <si>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</si>
  <si>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</si>
  <si>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</si>
  <si>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</si>
  <si>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</si>
  <si>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</si>
  <si>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</si>
  <si>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</si>
  <si>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</si>
  <si>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</si>
  <si>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</si>
  <si>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</si>
  <si>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</si>
  <si>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</si>
  <si>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</si>
  <si>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</si>
  <si>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</si>
  <si>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</si>
  <si>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</si>
  <si>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</si>
  <si>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</si>
  <si>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</si>
  <si>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</si>
  <si>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</si>
  <si>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</si>
  <si>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</si>
  <si>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</si>
  <si>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</si>
  <si>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</si>
  <si>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</si>
  <si>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</si>
  <si>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</si>
  <si>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</si>
  <si>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</si>
  <si>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</si>
  <si>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</si>
  <si>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</si>
  <si>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</si>
  <si>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</si>
  <si>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</si>
  <si>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</si>
  <si>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</si>
  <si>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</si>
  <si>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</si>
  <si>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</si>
  <si>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</si>
  <si>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</si>
  <si>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</si>
  <si>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</si>
  <si>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</si>
  <si>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</si>
  <si>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</si>
  <si>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</si>
  <si>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</si>
  <si>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</si>
  <si>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</si>
  <si>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</si>
  <si>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</si>
  <si>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</si>
  <si>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</si>
  <si>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</si>
  <si>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</si>
  <si>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</si>
  <si>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</si>
  <si>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</si>
  <si>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</si>
  <si>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</si>
  <si>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</si>
  <si>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</si>
  <si>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Cortège végétal assez pauvre, zone non prospectable en aval et absence de faciès lotique. Suggestion de déplacement de station 300 m en amont au niveau de l'ibd (faciès et cortège végétal diversifié et station entierement prospectable)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</si>
  <si>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</si>
  <si>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</si>
  <si>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</si>
  <si>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</si>
  <si>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</si>
  <si>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</si>
  <si>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</si>
  <si>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</si>
  <si>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</si>
  <si>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</si>
  <si>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</si>
  <si>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</si>
  <si>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Rhoicosphenia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</si>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</sst>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H102" activeCellId="0" sqref="H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642231</v>
      </c>
      <c r="G10" s="25"/>
      <c r="H10" s="25"/>
    </row>
    <row r="11" customFormat="false" ht="15" hidden="false" customHeight="false" outlineLevel="0" collapsed="false">
      <c r="A11" s="26" t="s">
        <v>5183</v>
      </c>
      <c r="B11" s="30" t="n">
        <v>44481</v>
      </c>
      <c r="D11" s="26" t="s">
        <v>5184</v>
      </c>
      <c r="E11" s="29" t="n">
        <v>6363916</v>
      </c>
      <c r="G11" s="25"/>
      <c r="H11" s="25"/>
    </row>
    <row r="12" customFormat="false" ht="15" hidden="false" customHeight="false" outlineLevel="0" collapsed="false">
      <c r="A12" s="26" t="s">
        <v>5185</v>
      </c>
      <c r="B12" s="29" t="s">
        <v>5186</v>
      </c>
      <c r="D12" s="26" t="s">
        <v>5187</v>
      </c>
      <c r="E12" s="29" t="n">
        <v>642166</v>
      </c>
      <c r="G12" s="25"/>
      <c r="H12" s="25"/>
    </row>
    <row r="13" customFormat="false" ht="17.25" hidden="false" customHeight="true" outlineLevel="0" collapsed="false">
      <c r="A13" s="12"/>
      <c r="B13" s="31"/>
      <c r="D13" s="26" t="s">
        <v>5188</v>
      </c>
      <c r="E13" s="29" t="n">
        <v>6363856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642231</v>
      </c>
    </row>
    <row r="18" customFormat="false" ht="15" hidden="false" customHeight="false" outlineLevel="0" collapsed="false">
      <c r="A18" s="36"/>
      <c r="B18" s="37" t="s">
        <v>5196</v>
      </c>
      <c r="C18" s="38" t="n">
        <f aca="false">E11</f>
        <v>6363916</v>
      </c>
    </row>
    <row r="19" customFormat="false" ht="15" hidden="false" customHeight="false" outlineLevel="0" collapsed="false">
      <c r="A19" s="33" t="s">
        <v>5197</v>
      </c>
      <c r="B19" s="39" t="n">
        <v>401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19.5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19.5</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5</v>
      </c>
      <c r="C43" s="50"/>
      <c r="D43" s="19" t="s">
        <v>5225</v>
      </c>
      <c r="E43" s="61"/>
    </row>
    <row r="44" s="17" customFormat="true" ht="15" hidden="false" customHeight="false" outlineLevel="0" collapsed="false">
      <c r="A44" s="33" t="s">
        <v>5226</v>
      </c>
      <c r="B44" s="62" t="n">
        <v>3</v>
      </c>
      <c r="C44" s="50"/>
      <c r="D44" s="26" t="s">
        <v>5226</v>
      </c>
      <c r="E44" s="62"/>
    </row>
    <row r="45" s="17" customFormat="true" ht="15" hidden="false" customHeight="false" outlineLevel="0" collapsed="false">
      <c r="A45" s="33" t="s">
        <v>5227</v>
      </c>
      <c r="B45" s="62" t="n">
        <v>2</v>
      </c>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3</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4</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4</v>
      </c>
      <c r="C65" s="50"/>
      <c r="D65" s="19" t="s">
        <v>5243</v>
      </c>
      <c r="E65" s="61"/>
    </row>
    <row r="66" s="17" customFormat="true" ht="15" hidden="false" customHeight="false" outlineLevel="0" collapsed="false">
      <c r="A66" s="33" t="s">
        <v>5244</v>
      </c>
      <c r="B66" s="62" t="n">
        <v>4</v>
      </c>
      <c r="C66" s="50"/>
      <c r="D66" s="26" t="s">
        <v>5244</v>
      </c>
      <c r="E66" s="62"/>
    </row>
    <row r="67" s="17" customFormat="true" ht="15" hidden="false" customHeight="false" outlineLevel="0" collapsed="false">
      <c r="A67" s="33" t="s">
        <v>5245</v>
      </c>
      <c r="B67" s="62" t="n">
        <v>2</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1</v>
      </c>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4</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0.3</v>
      </c>
      <c r="E97" s="82"/>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0.05</v>
      </c>
      <c r="E98" s="82"/>
      <c r="F98" s="83" t="s">
        <v>5275</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0.06</v>
      </c>
      <c r="E99" s="82"/>
      <c r="F99" s="83" t="s">
        <v>5275</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0.05</v>
      </c>
      <c r="E100" s="82"/>
      <c r="F100" s="83" t="s">
        <v>5275</v>
      </c>
      <c r="G100" s="86"/>
      <c r="H100" s="87"/>
    </row>
    <row r="101" customFormat="false" ht="15" hidden="false" customHeight="false" outlineLevel="0" collapsed="false">
      <c r="A101" s="78" t="s">
        <v>5276</v>
      </c>
      <c r="B101" s="79" t="str">
        <f aca="false">IF(A101="NEWCOD",IF(ISBLANK(G101),"renseigner le champ 'Nouveau taxon'",G101),VLOOKUP(A101,'Ref Taxo'!A:B,2,FALSE()))</f>
        <v>Rhoicosphenia</v>
      </c>
      <c r="C101" s="80" t="n">
        <f aca="false">IF(A101="NEWCOD",IF(ISBLANK(H101),"NoCod",H101),VLOOKUP(A101,'Ref Taxo'!A:D,4,FALSE()))</f>
        <v>9388</v>
      </c>
      <c r="D101" s="81" t="n">
        <v>0.05</v>
      </c>
      <c r="E101" s="82"/>
      <c r="F101" s="83" t="s">
        <v>5275</v>
      </c>
      <c r="G101" s="86" t="s">
        <v>5277</v>
      </c>
      <c r="H101" s="87" t="n">
        <v>9388</v>
      </c>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3" t="s">
        <v>5275</v>
      </c>
      <c r="G102" s="86"/>
      <c r="H102" s="87"/>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3" t="s">
        <v>5275</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3" t="s">
        <v>5275</v>
      </c>
      <c r="G104" s="86"/>
      <c r="H104" s="87"/>
    </row>
    <row r="105" customFormat="false" ht="15" hidden="false" customHeight="false" outlineLevel="0" collapsed="false">
      <c r="A105" s="78" t="s">
        <v>1058</v>
      </c>
      <c r="B105" s="79" t="str">
        <f aca="false">IF(A105="NEWCOD",IF(ISBLANK(G105),"renseigner le champ 'Nouveau taxon'",G105),VLOOKUP(A105,'Ref Taxo'!A:B,2,FALSE()))</f>
        <v>Cinclidotus danubicus</v>
      </c>
      <c r="C105" s="80" t="n">
        <f aca="false">IF(A105="NEWCOD",IF(ISBLANK(H105),"NoCod",H105),VLOOKUP(A105,'Ref Taxo'!A:D,4,FALSE()))</f>
        <v>1319</v>
      </c>
      <c r="D105" s="81" t="n">
        <v>0.03</v>
      </c>
      <c r="E105" s="82"/>
      <c r="F105" s="83" t="s">
        <v>5275</v>
      </c>
      <c r="G105" s="86"/>
      <c r="H105" s="87"/>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0.04</v>
      </c>
      <c r="E106" s="82"/>
      <c r="F106" s="83" t="s">
        <v>5275</v>
      </c>
      <c r="G106" s="86"/>
      <c r="H106" s="87"/>
    </row>
    <row r="107" customFormat="false" ht="15" hidden="false" customHeight="false" outlineLevel="0" collapsed="false">
      <c r="A107" s="78" t="s">
        <v>3306</v>
      </c>
      <c r="B107" s="79" t="str">
        <f aca="false">IF(A107="NEWCOD",IF(ISBLANK(G107),"renseigner le champ 'Nouveau taxon'",G107),VLOOKUP(A107,'Ref Taxo'!A:B,2,FALSE()))</f>
        <v>Oxyrrhynchium hians</v>
      </c>
      <c r="C107" s="80" t="n">
        <f aca="false">IF(A107="NEWCOD",IF(ISBLANK(H107),"NoCod",H107),VLOOKUP(A107,'Ref Taxo'!A:D,4,FALSE()))</f>
        <v>31547</v>
      </c>
      <c r="D107" s="81" t="n">
        <v>0.01</v>
      </c>
      <c r="E107" s="82"/>
      <c r="F107" s="83" t="s">
        <v>5275</v>
      </c>
      <c r="G107" s="86"/>
      <c r="H107" s="87"/>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t="n">
        <v>0.01</v>
      </c>
      <c r="E108" s="82"/>
      <c r="F108" s="83" t="s">
        <v>5275</v>
      </c>
      <c r="G108" s="86"/>
      <c r="H108" s="87"/>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0.2</v>
      </c>
      <c r="E109" s="82"/>
      <c r="F109" s="83" t="s">
        <v>5275</v>
      </c>
      <c r="G109" s="86"/>
      <c r="H109" s="87"/>
    </row>
    <row r="110" customFormat="false" ht="15" hidden="false" customHeight="false" outlineLevel="0" collapsed="false">
      <c r="A110" s="78" t="s">
        <v>2612</v>
      </c>
      <c r="B110" s="79" t="str">
        <f aca="false">IF(A110="NEWCOD",IF(ISBLANK(G110),"renseigner le champ 'Nouveau taxon'",G110),VLOOKUP(A110,'Ref Taxo'!A:B,2,FALSE()))</f>
        <v>Leersia oryzoides</v>
      </c>
      <c r="C110" s="80" t="n">
        <f aca="false">IF(A110="NEWCOD",IF(ISBLANK(H110),"NoCod",H110),VLOOKUP(A110,'Ref Taxo'!A:D,4,FALSE()))</f>
        <v>1569</v>
      </c>
      <c r="D110" s="81" t="n">
        <v>0.03</v>
      </c>
      <c r="E110" s="82"/>
      <c r="F110" s="83" t="s">
        <v>5275</v>
      </c>
      <c r="G110" s="86"/>
      <c r="H110" s="87"/>
    </row>
    <row r="111" customFormat="false" ht="15" hidden="false" customHeight="false" outlineLevel="0" collapsed="false">
      <c r="A111" s="78" t="s">
        <v>2829</v>
      </c>
      <c r="B111" s="79" t="str">
        <f aca="false">IF(A111="NEWCOD",IF(ISBLANK(G111),"renseigner le champ 'Nouveau taxon'",G111),VLOOKUP(A111,'Ref Taxo'!A:B,2,FALSE()))</f>
        <v>Lythrum salicaria</v>
      </c>
      <c r="C111" s="80" t="n">
        <f aca="false">IF(A111="NEWCOD",IF(ISBLANK(H111),"NoCod",H111),VLOOKUP(A111,'Ref Taxo'!A:D,4,FALSE()))</f>
        <v>1823</v>
      </c>
      <c r="D111" s="81" t="n">
        <v>0.01</v>
      </c>
      <c r="E111" s="82"/>
      <c r="F111" s="83" t="s">
        <v>5275</v>
      </c>
      <c r="G111" s="86"/>
      <c r="H111" s="87"/>
    </row>
    <row r="112" customFormat="false" ht="15" hidden="false" customHeight="false" outlineLevel="0" collapsed="false">
      <c r="A112" s="78" t="s">
        <v>3073</v>
      </c>
      <c r="B112" s="79" t="str">
        <f aca="false">IF(A112="NEWCOD",IF(ISBLANK(G112),"renseigner le champ 'Nouveau taxon'",G112),VLOOKUP(A112,'Ref Taxo'!A:B,2,FALSE()))</f>
        <v>Myriophyllum spicatum</v>
      </c>
      <c r="C112" s="80" t="n">
        <f aca="false">IF(A112="NEWCOD",IF(ISBLANK(H112),"NoCod",H112),VLOOKUP(A112,'Ref Taxo'!A:D,4,FALSE()))</f>
        <v>1778</v>
      </c>
      <c r="D112" s="81" t="n">
        <v>0.01</v>
      </c>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5273</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2022-01-31T15:16:06Z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