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19080" yWindow="64606" windowWidth="29040" windowHeight="15840" activeTab="1"/>
  </bookViews>
  <sheets>
    <sheet name="Ref Taxo" sheetId="1" r:id="rId1"/>
    <sheet name="05128000" sheetId="2" r:id="rId2"/>
    <sheet name="Mises à jour" sheetId="3" r:id="rId3"/>
  </sheets>
  <definedNames/>
  <calcPr calcId="181029"/>
  <extLst/>
</workbook>
</file>

<file path=xl/sharedStrings.xml><?xml version="1.0" encoding="utf-8"?>
<sst xmlns="http://schemas.openxmlformats.org/spreadsheetml/2006/main" count="6481" uniqueCount="5305">
  <si>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</si>
  <si>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</si>
  <si>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</si>
  <si>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</si>
  <si>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</si>
  <si>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</si>
  <si>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</si>
  <si>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</si>
  <si>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</si>
  <si>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</si>
  <si>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</si>
  <si>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</si>
  <si>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</si>
  <si>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</si>
  <si>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</si>
  <si>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</si>
  <si>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</si>
  <si>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</si>
  <si>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</si>
  <si>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</si>
  <si>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</si>
  <si>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</si>
  <si>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</si>
  <si>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</si>
  <si>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</si>
  <si>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</si>
  <si>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</si>
  <si>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</si>
  <si>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</si>
  <si>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</si>
  <si>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</si>
  <si>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</si>
  <si>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</si>
  <si>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</si>
  <si>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</si>
  <si>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</si>
  <si>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</si>
  <si>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</si>
  <si>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</si>
  <si>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</si>
  <si>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</si>
  <si>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</si>
  <si>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</si>
  <si>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</si>
  <si>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</si>
  <si>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</si>
  <si>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</si>
  <si>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</si>
  <si>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</si>
  <si>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</si>
  <si>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</si>
  <si>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</si>
  <si>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</si>
  <si>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</si>
  <si>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</si>
  <si>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</si>
  <si>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</si>
  <si>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</si>
  <si>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</si>
  <si>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</si>
  <si>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</si>
  <si>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</si>
  <si>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</si>
  <si>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</si>
  <si>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</si>
  <si>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</si>
  <si>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</si>
  <si>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</si>
  <si>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</si>
  <si>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</si>
  <si>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</si>
  <si>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</si>
  <si>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</si>
  <si>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</si>
  <si>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</si>
  <si>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</si>
  <si>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</si>
  <si>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</si>
  <si>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</si>
  <si>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</si>
  <si>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</si>
  <si>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</si>
  <si>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</si>
  <si>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</si>
  <si>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</si>
  <si>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</si>
  <si>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</si>
  <si>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</si>
  <si>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</si>
  <si>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</si>
  <si>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</si>
  <si>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</si>
  <si>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</si>
  <si>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</si>
  <si>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</si>
  <si>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</si>
  <si>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</si>
  <si>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</si>
  <si>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</si>
  <si>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</si>
  <si>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</si>
  <si>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</si>
  <si>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</si>
  <si>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</si>
  <si>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</si>
  <si>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</si>
  <si>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</si>
  <si>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</si>
  <si>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</si>
  <si>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</si>
  <si>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</si>
  <si>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</si>
  <si>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</si>
  <si>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</si>
  <si>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</si>
  <si>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</si>
  <si>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</si>
  <si>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</si>
  <si>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</si>
  <si>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</si>
  <si>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</si>
  <si>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</si>
  <si>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</si>
  <si>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</si>
  <si>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</si>
  <si>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</si>
  <si>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</si>
  <si>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</si>
  <si>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</si>
  <si>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</si>
  <si>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</si>
  <si>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</si>
  <si>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</si>
  <si>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</si>
  <si>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</si>
  <si>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</si>
  <si>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</si>
  <si>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</si>
  <si>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</si>
  <si>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</si>
  <si>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</si>
  <si>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</si>
  <si>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</si>
  <si>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</si>
  <si>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</si>
  <si>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</si>
  <si>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</si>
  <si>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</si>
  <si>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</si>
  <si>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</si>
  <si>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</si>
  <si>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</si>
  <si>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</si>
  <si>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</si>
  <si>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</si>
  <si>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</si>
  <si>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</si>
  <si>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</si>
  <si>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</si>
  <si>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</si>
  <si>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</si>
  <si>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</si>
  <si>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</si>
  <si>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</si>
  <si>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</si>
  <si>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</si>
  <si>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</si>
  <si>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</si>
  <si>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</si>
  <si>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</si>
  <si>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</si>
  <si>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</si>
  <si>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</si>
  <si>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</si>
  <si>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</si>
  <si>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</si>
  <si>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</si>
  <si>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</si>
  <si>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</si>
  <si>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</si>
  <si>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</si>
  <si>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</si>
  <si>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</si>
  <si>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</si>
  <si>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</si>
  <si>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</si>
  <si>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</si>
  <si>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</si>
  <si>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</si>
  <si>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</si>
  <si>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</si>
  <si>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</si>
  <si>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</si>
  <si>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</si>
  <si>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</si>
  <si>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</si>
  <si>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</si>
  <si>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</si>
  <si>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</si>
  <si>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</si>
  <si>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</si>
  <si>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</si>
  <si>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</si>
  <si>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</si>
  <si>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</si>
  <si>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</si>
  <si>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</si>
  <si>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</si>
  <si>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</si>
  <si>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</si>
  <si>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</si>
  <si>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</si>
  <si>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</si>
  <si>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</si>
  <si>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</si>
  <si>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</si>
  <si>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</si>
  <si>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</si>
  <si>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</si>
  <si>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</si>
  <si>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</si>
  <si>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</si>
  <si>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</si>
  <si>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</si>
  <si>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</si>
  <si>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</si>
  <si>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</si>
  <si>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</si>
  <si>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</si>
  <si>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</si>
  <si>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</si>
  <si>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</si>
  <si>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</si>
  <si>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</si>
  <si>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</si>
  <si>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</si>
  <si>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</si>
  <si>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</si>
  <si>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</si>
  <si>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</si>
  <si>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</si>
  <si>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</si>
  <si>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</si>
  <si>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</si>
  <si>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</si>
  <si>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</si>
  <si>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</si>
  <si>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</si>
  <si>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</si>
  <si>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</si>
  <si>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</si>
  <si>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</si>
  <si>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</si>
  <si>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</si>
  <si>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</si>
  <si>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</si>
  <si>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</si>
  <si>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</si>
  <si>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</si>
  <si>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</si>
  <si>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</si>
  <si>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</si>
  <si>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</si>
  <si>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</si>
  <si>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</si>
  <si>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</si>
  <si>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</si>
  <si>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</si>
  <si>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</si>
  <si>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</si>
  <si>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</si>
  <si>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</si>
  <si>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</si>
  <si>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</si>
  <si>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</si>
  <si>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</si>
  <si>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</si>
  <si>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</si>
  <si>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</si>
  <si>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</si>
  <si>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</si>
  <si>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</si>
  <si>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</si>
  <si>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</si>
  <si>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</si>
  <si>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</si>
  <si>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</si>
  <si>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</si>
  <si>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</si>
  <si>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</si>
  <si>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</si>
  <si>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</si>
  <si>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</si>
  <si>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</si>
  <si>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</si>
  <si>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</si>
  <si>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</si>
  <si>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</si>
  <si>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</si>
  <si>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</si>
  <si>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</si>
  <si>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</si>
  <si>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</si>
  <si>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</si>
  <si>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</si>
  <si>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</si>
  <si>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</si>
  <si>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</si>
  <si>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</si>
  <si>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</si>
  <si>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</si>
  <si>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</si>
  <si>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</si>
  <si>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</si>
  <si>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</si>
  <si>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</si>
  <si>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</si>
  <si>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</si>
  <si>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</si>
  <si>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</si>
  <si>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</si>
  <si>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</si>
  <si>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</si>
  <si>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</si>
  <si>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</si>
  <si>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</si>
  <si>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</si>
  <si>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</si>
  <si>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</si>
  <si>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</si>
  <si>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</si>
  <si>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</si>
  <si>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</si>
  <si>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</si>
  <si>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</si>
  <si>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</si>
  <si>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</si>
  <si>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</si>
  <si>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</si>
  <si>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</si>
  <si>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</si>
  <si>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</si>
  <si>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</si>
  <si>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</si>
  <si>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</si>
  <si>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</si>
  <si>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</si>
  <si>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</si>
  <si>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</si>
  <si>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</si>
  <si>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</si>
  <si>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</si>
  <si>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</si>
  <si>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</si>
  <si>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</si>
  <si>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</si>
  <si>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</si>
  <si>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</si>
  <si>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</si>
  <si>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</si>
  <si>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</si>
  <si>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</si>
  <si>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</si>
  <si>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</si>
  <si>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</si>
  <si>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</si>
  <si>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</si>
  <si>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</si>
  <si>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</si>
  <si>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</si>
  <si>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</si>
  <si>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</si>
  <si>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</si>
  <si>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</si>
  <si>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</si>
  <si>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</si>
  <si>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</si>
  <si>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</si>
  <si>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</si>
  <si>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</si>
  <si>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</si>
  <si>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</si>
  <si>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</si>
  <si>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</si>
  <si>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</si>
  <si>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</si>
  <si>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</si>
  <si>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</si>
  <si>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</si>
  <si>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</si>
  <si>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</si>
  <si>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</si>
  <si>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</si>
  <si>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</si>
  <si>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</si>
  <si>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</si>
  <si>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</si>
  <si>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</si>
  <si>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</si>
  <si>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</si>
  <si>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</si>
  <si>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</si>
  <si>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</si>
  <si>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</si>
  <si>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</si>
  <si>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</si>
  <si>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</si>
  <si>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</si>
  <si>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</si>
  <si>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</si>
  <si>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</si>
  <si>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</si>
  <si>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</si>
  <si>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</si>
  <si>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</si>
  <si>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</si>
  <si>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</si>
  <si>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</si>
  <si>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</si>
  <si>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</si>
  <si>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</si>
  <si>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</si>
  <si>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</si>
  <si>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</si>
  <si>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</si>
  <si>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</si>
  <si>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</si>
  <si>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</si>
  <si>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</si>
  <si>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</si>
  <si>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</si>
  <si>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</si>
  <si>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</si>
  <si>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</si>
  <si>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</si>
  <si>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</si>
  <si>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</si>
  <si>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</si>
  <si>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</si>
  <si>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</si>
  <si>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</si>
  <si>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</si>
  <si>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</si>
  <si>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</si>
  <si>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</si>
  <si>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</si>
  <si>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</si>
  <si>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</si>
  <si>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</si>
  <si>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</si>
  <si>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</si>
  <si>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</si>
  <si>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</si>
  <si>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</si>
  <si>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</si>
  <si>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</si>
  <si>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</si>
  <si>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</si>
  <si>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</si>
  <si>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</si>
  <si>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</si>
  <si>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</si>
  <si>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</si>
  <si>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</si>
  <si>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</si>
  <si>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</si>
  <si>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</si>
  <si>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</si>
  <si>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</si>
  <si>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</si>
  <si>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</si>
  <si>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</si>
  <si>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</si>
  <si>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</si>
  <si>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</si>
  <si>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</si>
  <si>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</si>
  <si>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</si>
  <si>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</si>
  <si>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</si>
  <si>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</si>
  <si>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</si>
  <si>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</si>
  <si>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</si>
  <si>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</si>
  <si>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</si>
  <si>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</si>
  <si>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</si>
  <si>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</si>
  <si>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</si>
  <si>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</si>
  <si>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</si>
  <si>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</si>
  <si>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</si>
  <si>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</si>
  <si>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</si>
  <si>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</si>
  <si>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</si>
  <si>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</si>
  <si>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</si>
  <si>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</si>
  <si>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</si>
  <si>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</si>
  <si>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</si>
  <si>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</si>
  <si>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</si>
  <si>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</si>
  <si>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</si>
  <si>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</si>
  <si>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</si>
  <si>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</si>
  <si>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</si>
  <si>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</si>
  <si>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</si>
  <si>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</si>
  <si>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</si>
  <si>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</si>
  <si>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</si>
  <si>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</si>
  <si>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</si>
  <si>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</si>
  <si>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</si>
  <si>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</si>
  <si>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</si>
  <si>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</si>
  <si>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</si>
  <si>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</si>
  <si>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</si>
  <si>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</si>
  <si>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</si>
  <si>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</si>
  <si>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</si>
  <si>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</si>
  <si>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</si>
  <si>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</si>
  <si>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</si>
  <si>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</si>
  <si>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</si>
  <si>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</si>
  <si>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</si>
  <si>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</si>
  <si>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</si>
  <si>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</si>
  <si>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</si>
  <si>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</si>
  <si>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</si>
  <si>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</si>
  <si>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</si>
  <si>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</si>
  <si>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</si>
  <si>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</si>
  <si>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</si>
  <si>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</si>
  <si>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</si>
  <si>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</si>
  <si>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</si>
  <si>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</si>
  <si>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</si>
  <si>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</si>
  <si>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</si>
  <si>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</si>
  <si>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</si>
  <si>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</si>
  <si>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</si>
  <si>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</si>
  <si>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</si>
  <si>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</si>
  <si>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</si>
  <si>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</si>
  <si>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</si>
  <si>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</si>
  <si>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</si>
  <si>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</si>
  <si>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</si>
  <si>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</si>
  <si>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</si>
  <si>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</si>
  <si>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</si>
  <si>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</si>
  <si>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</si>
  <si>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</si>
  <si>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</si>
  <si>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</si>
  <si>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</si>
  <si>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</si>
  <si>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</si>
  <si>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</si>
  <si>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</si>
  <si>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</si>
  <si>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</si>
  <si>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</si>
  <si>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</si>
  <si>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</si>
  <si>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</si>
  <si>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</si>
  <si>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</si>
  <si>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</si>
  <si>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</si>
  <si>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</si>
  <si>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</si>
  <si>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</si>
  <si>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</si>
  <si>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</si>
  <si>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</si>
  <si>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</si>
  <si>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</si>
  <si>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</si>
  <si>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</si>
  <si>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</si>
  <si>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</si>
  <si>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</si>
  <si>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</si>
  <si>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</si>
  <si>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</si>
  <si>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</si>
  <si>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</si>
  <si>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</si>
  <si>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</si>
  <si>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</si>
  <si>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</si>
  <si>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</si>
  <si>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</si>
  <si>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</si>
  <si>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</si>
  <si>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</si>
  <si>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</si>
  <si>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</si>
  <si>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</si>
  <si>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</si>
  <si>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</si>
  <si>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</si>
  <si>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</si>
  <si>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</si>
  <si>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</si>
  <si>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</si>
  <si>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</si>
  <si>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</si>
  <si>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</si>
  <si>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</si>
  <si>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</si>
  <si>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</si>
  <si>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</si>
  <si>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</si>
  <si>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</si>
  <si>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</si>
  <si>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</si>
  <si>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</si>
  <si>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</si>
  <si>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</si>
  <si>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</si>
  <si>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</si>
  <si>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</si>
  <si>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</si>
  <si>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</si>
  <si>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</si>
  <si>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</si>
  <si>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</si>
  <si>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</si>
  <si>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</si>
  <si>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</si>
  <si>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</si>
  <si>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</si>
  <si>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</si>
  <si>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</si>
  <si>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</si>
  <si>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</si>
  <si>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</si>
  <si>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</si>
  <si>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</si>
  <si>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</si>
  <si>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</si>
  <si>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</si>
  <si>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</si>
  <si>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</si>
  <si>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</si>
  <si>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</si>
  <si>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</si>
  <si>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</si>
  <si>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</si>
  <si>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</si>
  <si>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</si>
  <si>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</si>
  <si>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</si>
  <si>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</si>
  <si>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</si>
  <si>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</si>
  <si>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</si>
  <si>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</si>
  <si>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</si>
  <si>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</si>
  <si>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</si>
  <si>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</si>
  <si>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</si>
  <si>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</si>
  <si>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</si>
  <si>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</si>
  <si>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</si>
  <si>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</si>
  <si>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</si>
  <si>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</si>
  <si>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</si>
  <si>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</si>
  <si>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</si>
  <si>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</si>
  <si>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</si>
  <si>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</si>
  <si>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</si>
  <si>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</si>
  <si>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</si>
  <si>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</si>
  <si>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</si>
  <si>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</si>
  <si>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</si>
  <si>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</si>
  <si>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</si>
  <si>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</si>
  <si>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</si>
  <si>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</si>
  <si>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</si>
  <si>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</si>
  <si>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</si>
  <si>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</si>
  <si>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</si>
  <si>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</si>
  <si>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</si>
  <si>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</si>
  <si>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</si>
  <si>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</si>
  <si>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</si>
  <si>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</si>
  <si>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</si>
  <si>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</si>
  <si>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</si>
  <si>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</si>
  <si>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</si>
  <si>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</si>
  <si>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</si>
  <si>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</si>
  <si>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</si>
  <si>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</si>
  <si>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</si>
  <si>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</si>
  <si>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</si>
  <si>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</si>
  <si>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</si>
  <si>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</si>
  <si>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</si>
  <si>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</si>
  <si>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</si>
  <si>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</si>
  <si>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</si>
  <si>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</si>
  <si>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</si>
  <si>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</si>
  <si>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</si>
  <si>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</si>
  <si>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</si>
  <si>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</si>
  <si>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</si>
  <si>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</si>
  <si>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</si>
  <si>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</si>
  <si>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</si>
  <si>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</si>
  <si>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</si>
  <si>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</si>
  <si>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</si>
  <si>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</si>
  <si>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</si>
  <si>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</si>
  <si>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</si>
  <si>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</si>
  <si>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</si>
  <si>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</si>
  <si>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</si>
  <si>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</si>
  <si>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</si>
  <si>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</si>
  <si>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</si>
  <si>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</si>
  <si>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</si>
  <si>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</si>
  <si>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</si>
  <si>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</si>
  <si>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</si>
  <si>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</si>
  <si>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</si>
  <si>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</si>
  <si>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</si>
  <si>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</si>
  <si>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</si>
  <si>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</si>
  <si>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</si>
  <si>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</si>
  <si>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</si>
  <si>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</si>
  <si>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</si>
  <si>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</si>
  <si>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</si>
  <si>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</si>
  <si>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</si>
  <si>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</si>
  <si>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</si>
  <si>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</si>
  <si>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</si>
  <si>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</si>
  <si>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</si>
  <si>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</si>
  <si>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</si>
  <si>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</si>
  <si>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</si>
  <si>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</si>
  <si>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</si>
  <si>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</si>
  <si>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</si>
  <si>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</si>
  <si>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</si>
  <si>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</si>
  <si>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</si>
  <si>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</si>
  <si>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</si>
  <si>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</si>
  <si>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</si>
  <si>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</si>
  <si>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</si>
  <si>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</si>
  <si>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</si>
  <si>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</si>
  <si>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</si>
  <si>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</si>
  <si>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</si>
  <si>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</si>
  <si>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</si>
  <si>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</si>
  <si>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</si>
  <si>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</si>
  <si>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</si>
  <si>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</si>
  <si>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</si>
  <si>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</si>
  <si>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</si>
  <si>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</si>
  <si>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</si>
  <si>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</si>
  <si>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</si>
  <si>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</si>
  <si>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</si>
  <si>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</si>
  <si>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</si>
  <si>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</si>
  <si>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</si>
  <si>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</si>
  <si>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</si>
  <si>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</si>
  <si>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</si>
  <si>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</si>
  <si>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</si>
  <si>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</si>
  <si>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</si>
  <si>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</si>
  <si>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</si>
  <si>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</si>
  <si>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</si>
  <si>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</si>
  <si>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</si>
  <si>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</si>
  <si>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</si>
  <si>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</si>
  <si>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</si>
  <si>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</si>
  <si>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</si>
  <si>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</si>
  <si>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</si>
  <si>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</si>
  <si>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</si>
  <si>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</si>
  <si>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</si>
  <si>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</si>
  <si>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</si>
  <si>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</si>
  <si>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</si>
  <si>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</si>
  <si>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</si>
  <si>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</si>
  <si>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</si>
  <si>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</si>
  <si>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</si>
  <si>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</si>
  <si>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</si>
  <si>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</si>
  <si>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</si>
  <si>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</si>
  <si>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</si>
  <si>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</si>
  <si>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</si>
  <si>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</si>
  <si>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</si>
  <si>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</si>
  <si>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</si>
  <si>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</si>
  <si>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</si>
  <si>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</si>
  <si>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</si>
  <si>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</si>
  <si>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</si>
  <si>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</si>
  <si>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</si>
  <si>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</si>
  <si>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</si>
  <si>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</si>
  <si>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</si>
  <si>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</si>
  <si>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</si>
  <si>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</si>
  <si>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</si>
  <si>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</si>
  <si>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</si>
  <si>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</si>
  <si>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</si>
  <si>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</si>
  <si>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</si>
  <si>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</si>
  <si>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</si>
  <si>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</si>
  <si>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</si>
  <si>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</si>
  <si>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</si>
  <si>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</si>
  <si>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</si>
  <si>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</si>
  <si>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</si>
  <si>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</si>
  <si>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</si>
  <si>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</si>
  <si>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</si>
  <si>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</si>
  <si>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</si>
  <si>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</si>
  <si>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</si>
  <si>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</si>
  <si>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</si>
  <si>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</si>
  <si>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</si>
  <si>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</si>
  <si>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</si>
  <si>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</si>
  <si>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</si>
  <si>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</si>
  <si>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</si>
  <si>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</si>
  <si>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</si>
  <si>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</si>
  <si>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</si>
  <si>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</si>
  <si>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</si>
  <si>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</si>
  <si>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</si>
  <si>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</si>
  <si>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</si>
  <si>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</si>
  <si>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</si>
  <si>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</si>
  <si>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</si>
  <si>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</si>
  <si>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</si>
  <si>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</si>
  <si>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</si>
  <si>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</si>
  <si>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</si>
  <si>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</si>
  <si>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</si>
  <si>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</si>
  <si>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</si>
  <si>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</si>
  <si>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</si>
  <si>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</si>
  <si>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</si>
  <si>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</si>
  <si>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</si>
  <si>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</si>
  <si>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</si>
  <si>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</si>
  <si>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</si>
  <si>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</si>
  <si>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</si>
  <si>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</si>
  <si>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</si>
  <si>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</si>
  <si>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</si>
  <si>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</si>
  <si>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</si>
  <si>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</si>
  <si>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</si>
  <si>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</si>
  <si>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</si>
  <si>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</si>
  <si>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</si>
  <si>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</si>
  <si>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</si>
  <si>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</si>
  <si>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</si>
  <si>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</si>
  <si>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</si>
  <si>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</si>
  <si>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</si>
  <si>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</si>
  <si>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</si>
  <si>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</si>
  <si>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</si>
  <si>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</si>
  <si>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</si>
  <si>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</si>
  <si>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</si>
  <si>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</si>
  <si>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</si>
  <si>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</si>
  <si>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</si>
  <si>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</si>
  <si>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</si>
  <si>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</si>
  <si>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</si>
  <si>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</si>
  <si>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</si>
  <si>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</si>
  <si>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</si>
  <si>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</si>
  <si>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</si>
  <si>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</si>
  <si>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</si>
  <si>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</si>
  <si>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</si>
  <si>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</si>
  <si>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</si>
  <si>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</si>
  <si>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</si>
  <si>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</si>
  <si>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</si>
  <si>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</si>
  <si>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</si>
  <si>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</si>
  <si>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</si>
  <si>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</si>
  <si>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</si>
  <si>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</si>
  <si>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</si>
  <si>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</si>
  <si>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</si>
  <si>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</si>
  <si>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</si>
  <si>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</si>
  <si>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</si>
  <si>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</si>
  <si>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</si>
  <si>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</si>
  <si>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</si>
  <si>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</si>
  <si>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</si>
  <si>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</si>
  <si>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</si>
  <si>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</si>
  <si>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</si>
  <si>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</si>
  <si>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</si>
  <si>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</si>
  <si>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</si>
  <si>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</si>
  <si>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</si>
  <si>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</si>
  <si>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</si>
  <si>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</si>
  <si>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</si>
  <si>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</si>
  <si>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</si>
  <si>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</si>
  <si>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</si>
  <si>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</si>
  <si>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</si>
  <si>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</si>
  <si>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</si>
  <si>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</si>
  <si>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</si>
  <si>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</si>
  <si>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</si>
  <si>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</si>
  <si>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</si>
  <si>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</si>
  <si>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</si>
  <si>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</si>
  <si>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</si>
  <si>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</si>
  <si>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</si>
  <si>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</si>
  <si>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</si>
  <si>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</si>
  <si>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</si>
  <si>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</si>
  <si>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</si>
  <si>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</si>
  <si>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</si>
  <si>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</si>
  <si>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</si>
  <si>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</si>
  <si>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</si>
  <si>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</si>
  <si>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</si>
  <si>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</si>
  <si>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</si>
  <si>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</si>
  <si>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</si>
  <si>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</si>
  <si>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</si>
  <si>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</si>
  <si>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</si>
  <si>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</si>
  <si>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</si>
  <si>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</si>
  <si>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</si>
  <si>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</si>
  <si>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</si>
  <si>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</si>
  <si>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</si>
  <si>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</si>
  <si>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</si>
  <si>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</si>
  <si>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</si>
  <si>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</si>
  <si>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</si>
  <si>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</si>
  <si>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</si>
  <si>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</si>
  <si>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</si>
  <si>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</si>
  <si>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</si>
  <si>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</si>
  <si>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</si>
  <si>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</si>
  <si>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</si>
  <si>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</si>
  <si>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</si>
  <si>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</si>
  <si>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</si>
  <si>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</si>
  <si>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</si>
  <si>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</si>
  <si>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</si>
  <si>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</si>
  <si>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</si>
  <si>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</si>
  <si>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</si>
  <si>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</si>
  <si>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</si>
  <si>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</si>
  <si>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</si>
  <si>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</si>
  <si>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</si>
  <si>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</si>
  <si>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</si>
  <si>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</si>
  <si>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</si>
  <si>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</si>
  <si>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</si>
  <si>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</si>
  <si>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</si>
  <si>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</si>
  <si>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</si>
  <si>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</si>
  <si>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</si>
  <si>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</si>
  <si>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</si>
  <si>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</si>
  <si>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</si>
  <si>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</si>
  <si>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</si>
  <si>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</si>
  <si>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</si>
  <si>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</si>
  <si>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</si>
  <si>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</si>
  <si>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</si>
  <si>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</si>
  <si>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</si>
  <si>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</si>
  <si>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</si>
  <si>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</si>
  <si>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</si>
  <si>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</si>
  <si>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</si>
  <si>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</si>
  <si>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</si>
  <si>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</si>
  <si>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</si>
  <si>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</si>
  <si>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</si>
  <si>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</si>
  <si>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</si>
  <si>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</si>
  <si>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</si>
  <si>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</si>
  <si>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</si>
  <si>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</si>
  <si>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</si>
  <si>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</si>
  <si>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</si>
  <si>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</si>
  <si>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</si>
  <si>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</si>
  <si>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</si>
  <si>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</si>
  <si>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</si>
  <si>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</si>
  <si>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</si>
  <si>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</si>
  <si>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</si>
  <si>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</si>
  <si>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</si>
  <si>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</si>
  <si>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</si>
  <si>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</si>
  <si>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</si>
  <si>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</si>
  <si>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</si>
  <si>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</si>
  <si>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</si>
  <si>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</si>
  <si>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</si>
  <si>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</si>
  <si>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</si>
  <si>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</si>
  <si>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</si>
  <si>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</si>
  <si>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</si>
  <si>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</si>
  <si>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</si>
  <si>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</si>
  <si>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</si>
  <si>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</si>
  <si>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</si>
  <si>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</si>
  <si>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</si>
  <si>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</si>
  <si>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</si>
  <si>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</si>
  <si>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</si>
  <si>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</si>
  <si>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</si>
  <si>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</si>
  <si>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</si>
  <si>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</si>
  <si>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</si>
  <si>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</si>
  <si>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</si>
  <si>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</si>
  <si>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</si>
  <si>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</si>
  <si>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</si>
  <si>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</si>
  <si>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</si>
  <si>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</si>
  <si>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</si>
  <si>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</si>
  <si>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</si>
  <si>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</si>
  <si>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</si>
  <si>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</si>
  <si>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</si>
  <si>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</si>
  <si>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</si>
  <si>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</si>
  <si>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</si>
  <si>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</si>
  <si>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</si>
  <si>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</si>
  <si>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</si>
  <si>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</si>
  <si>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</si>
  <si>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</si>
  <si>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</si>
  <si>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</si>
  <si>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</si>
  <si>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</si>
  <si>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</si>
  <si>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</si>
  <si>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</si>
  <si>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</si>
  <si>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</si>
  <si>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</si>
  <si>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</si>
  <si>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</si>
  <si>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</si>
  <si>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</si>
  <si>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</si>
  <si>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</si>
  <si>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</si>
  <si>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</si>
  <si>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</si>
  <si>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</si>
  <si>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</si>
  <si>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</si>
  <si>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</si>
  <si>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</si>
  <si>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</si>
  <si>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</si>
  <si>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</si>
  <si>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</si>
  <si>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</si>
  <si>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</si>
  <si>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</si>
  <si>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</si>
  <si>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</si>
  <si>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</si>
  <si>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</si>
  <si>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</si>
  <si>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</si>
  <si>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</si>
  <si>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</si>
  <si>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</si>
  <si>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</si>
  <si>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</si>
  <si>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</si>
  <si>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</si>
  <si>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</si>
  <si>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</si>
  <si>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</si>
  <si>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</si>
  <si>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</si>
  <si>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</si>
  <si>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</si>
  <si>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</si>
  <si>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</si>
  <si>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</si>
  <si>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</si>
  <si>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</si>
  <si>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</si>
  <si>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</si>
  <si>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</si>
  <si>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</si>
  <si>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</si>
  <si>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</si>
  <si>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</si>
  <si>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</si>
  <si>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</si>
  <si>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</si>
  <si>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</si>
  <si>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</si>
  <si>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</si>
  <si>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</si>
  <si>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</si>
  <si>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</si>
  <si>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</si>
  <si>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</si>
  <si>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</si>
  <si>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</si>
  <si>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</si>
  <si>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</si>
  <si>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</si>
  <si>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</si>
  <si>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</si>
  <si>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</si>
  <si>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</si>
  <si>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</si>
  <si>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</si>
  <si>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</si>
  <si>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</si>
  <si>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</si>
  <si>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</si>
  <si>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</si>
  <si>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</si>
  <si>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</si>
  <si>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</si>
  <si>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</si>
  <si>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</si>
  <si>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</si>
  <si>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</si>
  <si>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</si>
  <si>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</si>
  <si>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</si>
  <si>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</si>
  <si>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</si>
  <si>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</si>
  <si>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</si>
  <si>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</si>
  <si>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</si>
  <si>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</si>
  <si>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</si>
  <si>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</si>
  <si>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</si>
  <si>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</si>
  <si>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</si>
  <si>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</si>
  <si>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</si>
  <si>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</si>
  <si>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</si>
  <si>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</si>
  <si>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</si>
  <si>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</si>
  <si>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</si>
  <si>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</si>
  <si>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</si>
  <si>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</si>
  <si>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</si>
  <si>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</si>
  <si>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</si>
  <si>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</si>
  <si>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</si>
  <si>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</si>
  <si>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</si>
  <si>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</si>
  <si>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</si>
  <si>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</si>
  <si>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</si>
  <si>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</si>
  <si>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</si>
  <si>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</si>
  <si>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</si>
  <si>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</si>
  <si>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</si>
  <si>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</si>
  <si>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</si>
  <si>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</si>
  <si>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</si>
  <si>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</si>
  <si>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</si>
  <si>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</si>
  <si>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</si>
  <si>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</si>
  <si>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</si>
  <si>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</si>
  <si>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</si>
  <si>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</si>
  <si>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</si>
  <si>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</si>
  <si>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</si>
  <si>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</si>
  <si>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</si>
  <si>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</si>
  <si>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</si>
  <si>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</si>
  <si>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</si>
  <si>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</si>
  <si>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</si>
  <si>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</si>
  <si>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</si>
  <si>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</si>
  <si>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</si>
  <si>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</si>
  <si>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</si>
  <si>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</si>
  <si>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</si>
  <si>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</si>
  <si>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</si>
  <si>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</si>
  <si>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</si>
  <si>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</si>
  <si>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</si>
  <si>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</si>
  <si>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</si>
  <si>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</si>
  <si>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</si>
  <si>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</si>
  <si>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</si>
  <si>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</si>
  <si>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</si>
  <si>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</si>
  <si>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</si>
  <si>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</si>
  <si>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</si>
  <si>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</si>
  <si>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</si>
  <si>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</si>
  <si>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</si>
  <si>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</si>
  <si>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</si>
  <si>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</si>
  <si>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</si>
  <si>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</si>
  <si>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</si>
  <si>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</si>
  <si>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</si>
  <si>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</si>
  <si>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</si>
  <si>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</si>
  <si>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</si>
  <si>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</si>
  <si>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</si>
  <si>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</si>
  <si>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</si>
  <si>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</si>
  <si>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</si>
  <si>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</si>
  <si>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</si>
  <si>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</si>
  <si>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</si>
  <si>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</si>
  <si>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</si>
  <si>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</si>
  <si>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</si>
  <si>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</si>
  <si>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</si>
  <si>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</si>
  <si>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</si>
  <si>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</si>
  <si>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</si>
  <si>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</si>
  <si>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</si>
  <si>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</si>
  <si>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</si>
  <si>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</si>
  <si>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</si>
  <si>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</si>
  <si>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</si>
  <si>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</si>
  <si>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</si>
  <si>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</si>
  <si>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</si>
  <si>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</si>
  <si>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</si>
  <si>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</si>
  <si>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</si>
  <si>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</si>
  <si>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</si>
  <si>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</si>
  <si>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</si>
  <si>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</si>
  <si>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</si>
  <si>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</si>
  <si>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</si>
  <si>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</si>
  <si>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</si>
  <si>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</si>
  <si>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</si>
  <si>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</si>
  <si>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</si>
  <si>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</si>
  <si>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</si>
  <si>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</si>
  <si>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</si>
  <si>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</si>
  <si>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</si>
  <si>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</si>
  <si>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</si>
  <si>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</si>
  <si>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</si>
  <si>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</si>
  <si>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</si>
  <si>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</si>
  <si>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</si>
  <si>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</si>
  <si>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</si>
  <si>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</si>
  <si>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</si>
  <si>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</si>
  <si>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</si>
  <si>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</si>
  <si>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</si>
  <si>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</si>
  <si>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</si>
  <si>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</si>
  <si>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</si>
  <si>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</si>
  <si>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</si>
  <si>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</si>
  <si>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</si>
  <si>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</si>
  <si>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</si>
  <si>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</si>
  <si>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</si>
  <si>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</si>
  <si>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</si>
  <si>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</si>
  <si>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</si>
  <si>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</si>
  <si>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</si>
  <si>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</si>
  <si>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</si>
  <si>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</si>
  <si>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</si>
  <si>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</si>
  <si>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</si>
  <si>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</si>
  <si>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</si>
  <si>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</si>
  <si>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</si>
  <si>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</si>
  <si>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</si>
  <si>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</si>
  <si>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</si>
  <si>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</si>
  <si>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</si>
  <si>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</si>
  <si>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</si>
  <si>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</si>
  <si>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</si>
  <si>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</si>
  <si>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</si>
  <si>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</si>
  <si>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</si>
  <si>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</si>
  <si>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</si>
  <si>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</si>
  <si>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</si>
  <si>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</si>
  <si>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</si>
  <si>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</si>
  <si>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</si>
  <si>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</si>
  <si>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</si>
  <si>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</si>
  <si>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</si>
  <si>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</si>
  <si>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</si>
  <si>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</si>
  <si>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</si>
  <si>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</si>
  <si>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</si>
  <si>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</si>
  <si>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</si>
  <si>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</si>
  <si>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</si>
  <si>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</si>
  <si>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</si>
  <si>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</si>
  <si>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</si>
  <si>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</si>
  <si>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</si>
  <si>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</si>
  <si>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</si>
  <si>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</si>
  <si>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</si>
  <si>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</si>
  <si>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</si>
  <si>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</si>
  <si>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</si>
  <si>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</si>
  <si>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</si>
  <si>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</si>
  <si>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</si>
  <si>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</si>
  <si>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</si>
  <si>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</si>
  <si>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</si>
  <si>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</si>
  <si>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</si>
  <si>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</si>
  <si>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</si>
  <si>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</si>
  <si>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</si>
  <si>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</si>
  <si>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</si>
  <si>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</si>
  <si>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</si>
  <si>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</si>
  <si>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</si>
  <si>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</si>
  <si>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</si>
  <si>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</si>
  <si>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</si>
  <si>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</si>
  <si>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</si>
  <si>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</si>
  <si>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</si>
  <si>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</si>
  <si>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</si>
  <si>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</si>
  <si>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</si>
  <si>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</si>
  <si>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</si>
  <si>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</si>
  <si>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</si>
  <si>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</si>
  <si>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</si>
  <si>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</si>
  <si>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</si>
  <si>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</si>
  <si>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</si>
  <si>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</si>
  <si>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</si>
  <si>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</si>
  <si>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</si>
  <si>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</si>
  <si>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</si>
  <si>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</si>
  <si>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</si>
  <si>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</si>
  <si>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</si>
  <si>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</si>
  <si>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</si>
  <si>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</si>
  <si>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</si>
  <si>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</si>
  <si>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</si>
  <si>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</si>
  <si>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</si>
  <si>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</si>
  <si>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</si>
  <si>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</si>
  <si>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</si>
  <si>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</si>
  <si>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</si>
  <si>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</si>
  <si>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</si>
  <si>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</si>
  <si>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</si>
  <si>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</si>
  <si>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</si>
  <si>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</si>
  <si>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</si>
  <si>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</si>
  <si>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</si>
  <si>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</si>
  <si>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</si>
  <si>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</si>
  <si>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</si>
  <si>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</si>
  <si>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</si>
  <si>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</si>
  <si>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</si>
  <si>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</si>
  <si>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</si>
  <si>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</si>
  <si>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</si>
  <si>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</si>
  <si>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</si>
  <si>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</si>
  <si>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</si>
  <si>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</si>
  <si>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</si>
  <si>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</si>
  <si>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</si>
  <si>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</si>
  <si>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</si>
  <si>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</si>
  <si>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</si>
  <si>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</si>
  <si>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</si>
  <si>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</si>
  <si>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</si>
  <si>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</si>
  <si>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</si>
  <si>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</si>
  <si>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</si>
  <si>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</si>
  <si>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</si>
  <si>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</si>
  <si>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</si>
  <si>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</si>
  <si>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</si>
  <si>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</si>
  <si>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</si>
  <si>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</si>
  <si>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</si>
  <si>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</si>
  <si>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</si>
  <si>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</si>
  <si>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</si>
  <si>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</si>
  <si>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</si>
  <si>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</si>
  <si>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</si>
  <si>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</si>
  <si>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</si>
  <si>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</si>
  <si>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</si>
  <si>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</si>
  <si>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</si>
  <si>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</si>
  <si>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</si>
  <si>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</si>
  <si>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</si>
  <si>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</si>
  <si>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</si>
  <si>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</si>
  <si>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</si>
  <si>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</si>
  <si>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</si>
  <si>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</si>
  <si>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</si>
  <si>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</si>
  <si>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</si>
  <si>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</si>
  <si>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</si>
  <si>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</si>
  <si>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</si>
  <si>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</si>
  <si>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</si>
  <si>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</si>
  <si>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</si>
  <si>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</si>
  <si>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</si>
  <si>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</si>
  <si>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</si>
  <si>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</si>
  <si>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</si>
  <si>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</si>
  <si>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</si>
  <si>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</si>
  <si>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</si>
  <si>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</si>
  <si>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</si>
  <si>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</si>
  <si>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</si>
  <si>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</si>
  <si>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</si>
  <si>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</si>
  <si>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</si>
  <si>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</si>
  <si>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</si>
  <si>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</si>
  <si>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</si>
  <si>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</si>
  <si>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</si>
  <si>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</si>
  <si>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</si>
  <si>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</si>
  <si>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</si>
  <si>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</si>
  <si>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</si>
  <si>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</si>
  <si>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</si>
  <si>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</si>
  <si>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</si>
  <si>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</si>
  <si>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</si>
  <si>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</si>
  <si>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</si>
  <si>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</si>
  <si>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</si>
  <si>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</si>
  <si>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</si>
  <si>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</si>
  <si>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</si>
  <si>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</si>
  <si>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</si>
  <si>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</si>
  <si>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</si>
  <si>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</si>
  <si>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</si>
  <si>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</si>
  <si>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</si>
  <si>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</si>
  <si>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</si>
  <si>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</si>
  <si>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</si>
  <si>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</si>
  <si>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</si>
  <si>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</si>
  <si>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</si>
  <si>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</si>
  <si>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</si>
  <si>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</si>
  <si>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</si>
  <si>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</si>
  <si>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</si>
  <si>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</si>
  <si>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</si>
  <si>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</si>
  <si>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</si>
  <si>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</si>
  <si>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</si>
  <si>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</si>
  <si>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</si>
  <si>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</si>
  <si>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</si>
  <si>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</si>
  <si>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</si>
  <si>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</si>
  <si>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</si>
  <si>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</si>
  <si>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</si>
  <si>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</si>
  <si>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</si>
  <si>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</si>
  <si>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</si>
  <si>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</si>
  <si>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</si>
  <si>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</si>
  <si>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</si>
  <si>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</si>
  <si>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</si>
  <si>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</si>
  <si>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</si>
  <si>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</si>
  <si>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</si>
  <si>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</si>
  <si>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</si>
  <si>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</si>
  <si>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</si>
  <si>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</si>
  <si>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</si>
  <si>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</si>
  <si>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</si>
  <si>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</si>
  <si>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</si>
  <si>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</si>
  <si>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</si>
  <si>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</si>
  <si>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</si>
  <si>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</si>
  <si>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</si>
  <si>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</si>
  <si>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</si>
  <si>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</si>
  <si>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</si>
  <si>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</si>
  <si>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</si>
  <si>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</si>
  <si>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</si>
  <si>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</si>
  <si>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</si>
  <si>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</si>
  <si>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</si>
  <si>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</si>
  <si>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</si>
  <si>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</si>
  <si>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</si>
  <si>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</si>
  <si>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</si>
  <si>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</si>
  <si>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</si>
  <si>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</si>
  <si>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</si>
  <si>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</si>
  <si>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</si>
  <si>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</si>
  <si>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</si>
  <si>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</si>
  <si>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</si>
  <si>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</si>
  <si>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</si>
  <si>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</si>
  <si>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</si>
  <si>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</si>
  <si>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</si>
  <si>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</si>
  <si>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</si>
  <si>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</si>
  <si>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</si>
  <si>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</si>
  <si>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</si>
  <si>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</si>
  <si>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</si>
  <si>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</si>
  <si>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</si>
  <si>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</si>
  <si>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</si>
  <si>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</si>
  <si>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</si>
  <si>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</si>
  <si>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</si>
  <si>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</si>
  <si>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</si>
  <si>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</si>
  <si>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</si>
  <si>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</si>
  <si>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</si>
  <si>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</si>
  <si>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</si>
  <si>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</si>
  <si>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</si>
  <si>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</si>
  <si>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</si>
  <si>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</si>
  <si>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</si>
  <si>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</si>
  <si>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</si>
  <si>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</si>
  <si>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</si>
  <si>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</si>
  <si>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</si>
  <si>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</si>
  <si>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</si>
  <si>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</si>
  <si>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</si>
  <si>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</si>
  <si>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</si>
  <si>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</si>
  <si>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</si>
  <si>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</si>
  <si>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</si>
  <si>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</si>
  <si>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</si>
  <si>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</si>
  <si>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</si>
  <si>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</si>
  <si>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</si>
  <si>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</si>
  <si>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</si>
  <si>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</si>
  <si>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</si>
  <si>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</si>
  <si>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</si>
  <si>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</si>
  <si>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</si>
  <si>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</si>
  <si>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</si>
  <si>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</si>
  <si>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</si>
  <si>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</si>
  <si>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</si>
  <si>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</si>
  <si>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</si>
  <si>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</si>
  <si>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</si>
  <si>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</si>
  <si>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</si>
  <si>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</si>
  <si>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</si>
  <si>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</si>
  <si>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</si>
  <si>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</si>
  <si>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</si>
  <si>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</si>
  <si>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</si>
  <si>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</si>
  <si>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</si>
  <si>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</si>
  <si>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</si>
  <si>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</si>
  <si>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</si>
  <si>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</si>
  <si>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</si>
  <si>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</si>
  <si>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</si>
  <si>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</si>
  <si>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</si>
  <si>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</si>
  <si>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</si>
  <si>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</si>
  <si>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</si>
  <si>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</si>
  <si>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</si>
  <si>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</si>
  <si>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</si>
  <si>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</si>
  <si>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</si>
  <si>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</si>
  <si>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</si>
  <si>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</si>
  <si>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</si>
  <si>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</si>
  <si>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</si>
  <si>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</si>
  <si>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</si>
  <si>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</si>
  <si>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</si>
  <si>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</si>
  <si>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</si>
  <si>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</si>
  <si>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</si>
  <si>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</si>
  <si>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</si>
  <si>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</si>
  <si>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</si>
  <si>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</si>
  <si>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</si>
  <si>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</si>
  <si>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</si>
  <si>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</si>
  <si>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</si>
  <si>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</si>
  <si>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</si>
  <si>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</si>
  <si>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</si>
  <si>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</si>
  <si>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</si>
  <si>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</si>
  <si>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</si>
  <si>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</si>
  <si>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</si>
  <si>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</si>
  <si>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</si>
  <si>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</si>
  <si>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</si>
  <si>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</si>
  <si>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</si>
  <si>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</si>
  <si>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</si>
  <si>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</si>
  <si>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</si>
  <si>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</si>
  <si>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</si>
  <si>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</si>
  <si>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</si>
  <si>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</si>
  <si>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</si>
  <si>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</si>
  <si>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</si>
  <si>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</si>
  <si>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</si>
  <si>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</si>
  <si>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</si>
  <si>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</si>
  <si>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</si>
  <si>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</si>
  <si>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</si>
  <si>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</si>
  <si>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</si>
  <si>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</si>
  <si>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</si>
  <si>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</si>
  <si>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</si>
  <si>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</si>
  <si>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</si>
  <si>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</si>
  <si>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</si>
  <si>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</si>
  <si>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</si>
  <si>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</si>
  <si>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</si>
  <si>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</si>
  <si>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</si>
  <si>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</si>
  <si>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</si>
  <si>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</si>
  <si>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</si>
  <si>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</si>
  <si>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</si>
  <si>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</si>
  <si>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</si>
  <si>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</si>
  <si>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</si>
  <si>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</si>
  <si>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</si>
  <si>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</si>
  <si>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</si>
  <si>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</si>
  <si>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</si>
  <si>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</si>
  <si>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</si>
  <si>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</si>
  <si>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</si>
  <si>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</si>
  <si>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</si>
  <si>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</si>
  <si>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</si>
  <si>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</si>
  <si>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</si>
  <si>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</si>
  <si>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</si>
  <si>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</si>
  <si>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</si>
  <si>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</si>
  <si>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</si>
  <si>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</si>
  <si>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</si>
  <si>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</si>
  <si>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</si>
  <si>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</si>
  <si>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</si>
  <si>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</si>
  <si>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</si>
  <si>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</si>
  <si>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</si>
  <si>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</si>
  <si>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</si>
  <si>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</si>
  <si>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</si>
  <si>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</si>
  <si>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</si>
  <si>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</si>
  <si>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</si>
  <si>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</si>
  <si>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</si>
  <si>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</si>
  <si>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</si>
  <si>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</si>
  <si>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</si>
  <si>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</si>
  <si>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</si>
  <si>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</si>
  <si>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</si>
  <si>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</si>
  <si>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</si>
  <si>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</si>
  <si>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</si>
  <si>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</si>
  <si>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</si>
  <si>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</si>
  <si>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</si>
  <si>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</si>
  <si>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</si>
  <si>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</si>
  <si>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</si>
  <si>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</si>
  <si>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</si>
  <si>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</si>
  <si>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</si>
  <si>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</si>
  <si>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</si>
  <si>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</si>
  <si>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</si>
  <si>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</si>
  <si>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</si>
  <si>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</si>
  <si>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</si>
  <si>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</si>
  <si>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</si>
  <si>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</si>
  <si>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</si>
  <si>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</si>
  <si>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</si>
  <si>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</si>
  <si>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</si>
  <si>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</si>
  <si>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</si>
  <si>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</si>
  <si>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</si>
  <si>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</si>
  <si>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</si>
  <si>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</si>
  <si>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</si>
  <si>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</si>
  <si>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</si>
  <si>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</si>
  <si>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</si>
  <si>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</si>
  <si>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</si>
  <si>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</si>
  <si>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</si>
  <si>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</si>
  <si>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</si>
  <si>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</si>
  <si>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</si>
  <si>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</si>
  <si>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</si>
  <si>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</si>
  <si>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</si>
  <si>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</si>
  <si>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</si>
  <si>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</si>
  <si>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</si>
  <si>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</si>
  <si>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</si>
  <si>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</si>
  <si>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</si>
  <si>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</si>
  <si>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</si>
  <si>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</si>
  <si>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</si>
  <si>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</si>
  <si>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</si>
  <si>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</si>
  <si>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</si>
  <si>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</si>
  <si>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</si>
  <si>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</si>
  <si>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</si>
  <si>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</si>
  <si>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</si>
  <si>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</si>
  <si>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</si>
  <si>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</si>
  <si>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</si>
  <si>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</si>
  <si>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</si>
  <si>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</si>
  <si>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</si>
  <si>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</si>
  <si>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</si>
  <si>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</si>
  <si>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</si>
  <si>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</si>
  <si>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</si>
  <si>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</si>
  <si>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</si>
  <si>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</si>
  <si>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</si>
  <si>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</si>
  <si>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</si>
  <si>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</si>
  <si>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</si>
  <si>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</si>
  <si>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</si>
  <si>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</si>
  <si>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</si>
  <si>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</si>
  <si>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</si>
  <si>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</si>
  <si>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</si>
  <si>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</si>
  <si>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</si>
  <si>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</si>
  <si>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</si>
  <si>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</si>
  <si>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</si>
  <si>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</si>
  <si>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</si>
  <si>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</si>
  <si>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</si>
  <si>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</si>
  <si>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</si>
  <si>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</si>
  <si>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</si>
  <si>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</si>
  <si>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</si>
  <si>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</si>
  <si>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</si>
  <si>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</si>
  <si>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</si>
  <si>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</si>
  <si>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</si>
  <si>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</si>
  <si>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</si>
  <si>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</si>
  <si>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</si>
  <si>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</si>
  <si>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</si>
  <si>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</si>
  <si>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</si>
  <si>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</si>
  <si>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</si>
  <si>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</si>
  <si>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</si>
  <si>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</si>
  <si>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</si>
  <si>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</si>
  <si>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</si>
  <si>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</si>
  <si>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</si>
  <si>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</si>
  <si>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</si>
  <si>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</si>
  <si>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</si>
  <si>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</si>
  <si>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</si>
  <si>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</si>
  <si>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</si>
  <si>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</si>
  <si>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</si>
  <si>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</si>
  <si>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</si>
  <si>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</si>
  <si>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</si>
  <si>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</si>
  <si>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</si>
  <si>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</si>
  <si>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</si>
  <si>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</si>
  <si>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</si>
  <si>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</si>
  <si>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</si>
  <si>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</si>
  <si>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</si>
  <si>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</si>
  <si>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</si>
  <si>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</si>
  <si>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</si>
  <si>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</si>
  <si>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</si>
  <si>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</si>
  <si>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</si>
  <si>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</si>
  <si>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</si>
  <si>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</si>
  <si>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</si>
  <si>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</si>
  <si>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</si>
  <si>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</si>
  <si>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</si>
  <si>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</si>
  <si>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</si>
  <si>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</si>
  <si>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</si>
  <si>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</si>
  <si>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</si>
  <si>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</si>
  <si>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</si>
  <si>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</si>
  <si>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</si>
  <si>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</si>
  <si>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</si>
  <si>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</si>
  <si>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</si>
  <si>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</si>
  <si>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</si>
  <si>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</si>
  <si>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</si>
  <si>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</si>
  <si>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</si>
  <si>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</si>
  <si>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</si>
  <si>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</si>
  <si>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</si>
  <si>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</si>
  <si>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</si>
  <si>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</si>
  <si>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</si>
  <si>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</si>
  <si>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</si>
  <si>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</si>
  <si>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</si>
  <si>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</si>
  <si>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</si>
  <si>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</si>
  <si>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</si>
  <si>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</si>
  <si>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</si>
  <si>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</si>
  <si>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</si>
  <si>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</si>
  <si>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</si>
  <si>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</si>
  <si>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</si>
  <si>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</si>
  <si>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</si>
  <si>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</si>
  <si>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</si>
  <si>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</si>
  <si>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</si>
  <si>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</si>
  <si>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</si>
  <si>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</si>
  <si>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</si>
  <si>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</si>
  <si>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</si>
  <si>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</si>
  <si>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</si>
  <si>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</si>
  <si>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</si>
  <si>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</si>
  <si>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</si>
  <si>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</si>
  <si>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</si>
  <si>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</si>
  <si>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</si>
  <si>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</si>
  <si>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</si>
  <si>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</si>
  <si>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</si>
  <si>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</si>
  <si>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</si>
  <si>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</si>
  <si>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</si>
  <si>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</si>
  <si>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</si>
  <si>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</si>
  <si>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</si>
  <si>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</si>
  <si>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</si>
  <si>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</si>
  <si>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</si>
  <si>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</si>
  <si>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</si>
  <si>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</si>
  <si>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</si>
  <si>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</si>
  <si>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</si>
  <si>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</si>
  <si>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</si>
  <si>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</si>
  <si>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</si>
  <si>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</si>
  <si>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</si>
  <si>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</si>
  <si>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</si>
  <si>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</si>
  <si>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</si>
  <si>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</si>
  <si>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</si>
  <si>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</si>
  <si>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</si>
  <si>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</si>
  <si>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</si>
  <si>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</si>
  <si>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</si>
  <si>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</si>
  <si>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</si>
  <si>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</si>
  <si>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</si>
  <si>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</si>
  <si>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</si>
  <si>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</si>
  <si>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</si>
  <si>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</si>
  <si>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</si>
  <si>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</si>
  <si>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</si>
  <si>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</si>
  <si>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</si>
  <si>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</si>
  <si>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</si>
  <si>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</si>
  <si>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</si>
  <si>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</si>
  <si>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</si>
  <si>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</si>
  <si>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</si>
  <si>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</si>
  <si>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</si>
  <si>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</si>
  <si>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</si>
  <si>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</si>
  <si>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</si>
  <si>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</si>
  <si>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</si>
  <si>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</si>
  <si>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</si>
  <si>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</si>
  <si>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</si>
  <si>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</si>
  <si>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</si>
  <si>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</si>
  <si>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</si>
  <si>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</si>
  <si>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</si>
  <si>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</si>
  <si>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</si>
  <si>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</si>
  <si>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</si>
  <si>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</si>
  <si>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</si>
  <si>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</si>
  <si>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</si>
  <si>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</si>
  <si>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</si>
  <si>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</si>
  <si>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</si>
  <si>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</si>
  <si>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</si>
  <si>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</si>
  <si>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</si>
  <si>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</si>
  <si>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</si>
  <si>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</si>
  <si>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</si>
  <si>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</si>
  <si>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</si>
  <si>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</si>
  <si>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</si>
  <si>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</si>
  <si>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</si>
  <si>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</si>
  <si>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</si>
  <si>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</si>
  <si>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</si>
  <si>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</si>
  <si>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</si>
  <si>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</si>
  <si>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</si>
  <si>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</si>
  <si>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</si>
  <si>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</si>
  <si>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</si>
  <si>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</si>
  <si>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</si>
  <si>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</si>
  <si>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</si>
  <si>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</si>
  <si>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</si>
  <si>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</si>
  <si>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</si>
  <si>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</si>
  <si>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</si>
  <si>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</si>
  <si>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</si>
  <si>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</si>
  <si>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</si>
  <si>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</si>
  <si>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</si>
  <si>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</si>
  <si>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</si>
  <si>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</si>
  <si>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</si>
  <si>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</si>
  <si>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</si>
  <si>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</si>
  <si>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</si>
  <si>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</si>
  <si>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</si>
  <si>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</si>
  <si>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</si>
  <si>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</si>
  <si>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</si>
  <si>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</si>
  <si>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</si>
  <si>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</si>
  <si>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</si>
  <si>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</si>
  <si>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</si>
  <si>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</si>
  <si>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</si>
  <si>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</si>
  <si>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</si>
  <si>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</si>
  <si>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</si>
  <si>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</si>
  <si>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</si>
  <si>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</si>
  <si>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</si>
  <si>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</si>
  <si>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</si>
  <si>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</si>
  <si>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</si>
  <si>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</si>
  <si>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</si>
  <si>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</si>
  <si>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</si>
  <si>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</si>
  <si>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</si>
  <si>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</si>
  <si>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</si>
  <si>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</si>
  <si>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</si>
  <si>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</si>
  <si>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</si>
  <si>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</si>
  <si>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</si>
  <si>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</si>
  <si>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</si>
  <si>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</si>
  <si>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</si>
  <si>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</si>
  <si>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</si>
  <si>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</si>
  <si>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</si>
  <si>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</si>
  <si>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</si>
  <si>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</si>
  <si>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</si>
  <si>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</si>
  <si>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</si>
  <si>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</si>
  <si>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</si>
  <si>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</si>
  <si>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</si>
  <si>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</si>
  <si>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</si>
  <si>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</si>
  <si>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</si>
  <si>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</si>
  <si>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</si>
  <si>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</si>
  <si>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</si>
  <si>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</si>
  <si>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</si>
  <si>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</si>
  <si>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</si>
  <si>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</si>
  <si>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</si>
  <si>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</si>
  <si>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</si>
  <si>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</si>
  <si>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</si>
  <si>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</si>
  <si>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</si>
  <si>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</si>
  <si>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</si>
  <si>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</si>
  <si>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</si>
  <si>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</si>
  <si>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</si>
  <si>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</si>
  <si>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</si>
  <si>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</si>
  <si>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</si>
  <si>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</si>
  <si>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</si>
  <si>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</si>
  <si>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</si>
  <si>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</si>
  <si>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</si>
  <si>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</si>
  <si>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</si>
  <si>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</si>
  <si>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</si>
  <si>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</si>
  <si>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</si>
  <si>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</si>
  <si>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</si>
  <si>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</si>
  <si>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</si>
  <si>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</si>
  <si>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</si>
  <si>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</si>
  <si>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</si>
  <si>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</si>
  <si>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</si>
  <si>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</si>
  <si>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</si>
  <si>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</si>
  <si>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</si>
  <si>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</si>
  <si>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</si>
  <si>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</si>
  <si>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</si>
  <si>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</si>
  <si>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</si>
  <si>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</si>
  <si>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</si>
  <si>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</si>
  <si>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</si>
  <si>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</si>
  <si>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</si>
  <si>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</si>
  <si>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</si>
  <si>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</si>
  <si>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</si>
  <si>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</si>
  <si>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</si>
  <si>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</si>
  <si>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</si>
  <si>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</si>
  <si>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</si>
  <si>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</si>
  <si>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</si>
  <si>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</si>
  <si>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</si>
  <si>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</si>
  <si>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</si>
  <si>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</si>
  <si>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</si>
  <si>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</si>
  <si>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</si>
  <si>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</si>
  <si>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</si>
  <si>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</si>
  <si>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</si>
  <si>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</si>
  <si>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</si>
  <si>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</si>
  <si>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</si>
  <si>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</si>
  <si>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</si>
  <si>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</si>
  <si>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</si>
  <si>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</si>
  <si>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</si>
  <si>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</si>
  <si>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</si>
  <si>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</si>
  <si>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</si>
  <si>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</si>
  <si>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</si>
  <si>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</si>
  <si>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</si>
  <si>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</si>
  <si>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</si>
  <si>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</si>
  <si>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</si>
  <si>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</si>
  <si>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</si>
  <si>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</si>
  <si>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</si>
  <si>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</si>
  <si>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</si>
  <si>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</si>
  <si>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</si>
  <si>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</si>
  <si>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</si>
  <si>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</si>
  <si>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</si>
  <si>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</si>
  <si>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</si>
  <si>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</si>
  <si>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</si>
  <si>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</si>
  <si>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</si>
  <si>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</si>
  <si>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</si>
  <si>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</si>
  <si>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</si>
  <si>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</si>
  <si>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</si>
  <si>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</si>
  <si>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</si>
  <si>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</si>
  <si>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</si>
  <si>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</si>
  <si>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</si>
  <si>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</si>
  <si>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</si>
  <si>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</si>
  <si>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</si>
  <si>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</si>
  <si>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</si>
  <si>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</si>
  <si>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</si>
  <si>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</si>
  <si>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</si>
  <si>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</si>
  <si>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</si>
  <si>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</si>
  <si>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</si>
  <si>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</si>
  <si>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</si>
  <si>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</si>
  <si>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</si>
  <si>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</si>
  <si>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</si>
  <si>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</si>
  <si>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</si>
  <si>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</si>
  <si>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</si>
  <si>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</si>
  <si>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</si>
  <si>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</si>
  <si>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</si>
  <si>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</si>
  <si>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</si>
  <si>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</si>
  <si>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</si>
  <si>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</si>
  <si>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</si>
  <si>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</si>
  <si>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</si>
  <si>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</si>
  <si>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</si>
  <si>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</si>
  <si>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</si>
  <si>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</si>
  <si>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</si>
  <si>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</si>
  <si>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</si>
  <si>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</si>
  <si>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</si>
  <si>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</si>
  <si>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</si>
  <si>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</si>
  <si>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</si>
  <si>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</si>
  <si>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</si>
  <si>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</si>
  <si>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</si>
  <si>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</si>
  <si>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</si>
  <si>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</si>
  <si>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</si>
  <si>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</si>
  <si>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</si>
  <si>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</si>
  <si>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</si>
  <si>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</si>
  <si>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</si>
  <si>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</si>
  <si>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</si>
  <si>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</si>
  <si>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</si>
  <si>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</si>
  <si>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</si>
  <si>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</si>
  <si>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</si>
  <si>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</si>
  <si>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</si>
  <si>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</si>
  <si>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</si>
  <si>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</si>
  <si>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</si>
  <si>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</si>
  <si>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</si>
  <si>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</si>
  <si>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</si>
  <si>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</si>
  <si>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</si>
  <si>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</si>
  <si>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</si>
  <si>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</si>
  <si>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</si>
  <si>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</si>
  <si>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</si>
  <si>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</si>
  <si>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</si>
  <si>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</si>
  <si>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</si>
  <si>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</si>
  <si>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</si>
  <si>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</si>
  <si>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</si>
  <si>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</si>
  <si>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</si>
  <si>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</si>
  <si>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</si>
  <si>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</si>
  <si>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</si>
  <si>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</si>
  <si>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</si>
  <si>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</si>
  <si>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</si>
  <si>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</si>
  <si>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</si>
  <si>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</si>
  <si>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</si>
  <si>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</si>
  <si>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</si>
  <si>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</si>
  <si>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</si>
  <si>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</si>
  <si>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</si>
  <si>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</si>
  <si>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</si>
  <si>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</si>
  <si>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</si>
  <si>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</si>
  <si>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</si>
  <si>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</si>
  <si>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</si>
  <si>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</si>
  <si>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</si>
  <si>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</si>
  <si>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</si>
  <si>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</si>
  <si>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</si>
  <si>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</si>
  <si>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</si>
  <si>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</si>
  <si>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</si>
  <si>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</si>
  <si>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</si>
  <si>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</si>
  <si>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</si>
  <si>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</si>
  <si>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</si>
  <si>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</si>
  <si>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</si>
  <si>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</si>
  <si>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</si>
  <si>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</si>
  <si>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</si>
  <si>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</si>
  <si>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</si>
  <si>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</si>
  <si>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</si>
  <si>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</si>
  <si>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</si>
  <si>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</si>
  <si>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</si>
  <si>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</si>
  <si>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</si>
  <si>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</si>
  <si>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</si>
  <si>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</si>
  <si>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</si>
  <si>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</si>
  <si>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</si>
  <si>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</si>
  <si>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</si>
  <si>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</si>
  <si>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</si>
  <si>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</si>
  <si>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</si>
  <si>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</si>
  <si>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</si>
  <si>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</si>
  <si>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</si>
  <si>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</si>
  <si>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</si>
  <si>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</si>
  <si>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</si>
  <si>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</si>
  <si>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</si>
  <si>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</si>
  <si>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</si>
  <si>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</si>
  <si>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</si>
  <si>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</si>
  <si>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</si>
  <si>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</si>
  <si>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</si>
  <si>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</si>
  <si>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</si>
  <si>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</si>
  <si>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</si>
  <si>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</si>
  <si>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</si>
  <si>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</si>
  <si>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</si>
  <si>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</si>
  <si>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</si>
  <si>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</si>
  <si>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</si>
  <si>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</si>
  <si>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</si>
  <si>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</si>
  <si>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</si>
  <si>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</si>
  <si>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</si>
  <si>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</si>
  <si>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</si>
  <si>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</si>
  <si>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</si>
  <si>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</si>
  <si>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</si>
  <si>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</si>
  <si>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</si>
  <si>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</si>
  <si>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</si>
  <si>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</si>
  <si>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</si>
  <si>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</si>
  <si>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</si>
  <si>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</si>
  <si>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</si>
  <si>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</si>
  <si>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</si>
  <si>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</si>
  <si>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</si>
  <si>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</si>
  <si>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</si>
  <si>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</si>
  <si>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</si>
  <si>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</si>
  <si>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</si>
  <si>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</si>
  <si>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</si>
  <si>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</si>
  <si>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</si>
  <si>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</si>
  <si>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</si>
  <si>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</si>
  <si>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</si>
  <si>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</si>
  <si>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</si>
  <si>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</si>
  <si>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</si>
  <si>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</si>
  <si>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</si>
  <si>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</si>
  <si>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</si>
  <si>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</si>
  <si>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</si>
  <si>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</si>
  <si>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</si>
  <si>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</si>
  <si>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</si>
  <si>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</si>
  <si>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</si>
  <si>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</si>
  <si>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</si>
  <si>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</si>
  <si>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</si>
  <si>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</si>
  <si>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</si>
  <si>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</si>
  <si>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</si>
  <si>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</si>
  <si>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</si>
  <si>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</si>
  <si>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</si>
  <si>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</si>
  <si>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</si>
  <si>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</si>
  <si>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</si>
  <si>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</si>
  <si>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</si>
  <si>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</si>
  <si>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</si>
  <si>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</si>
  <si>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</si>
  <si>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</si>
  <si>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</si>
  <si>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</si>
  <si>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</si>
  <si>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</si>
  <si>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</si>
  <si>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</si>
  <si>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</si>
  <si>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</si>
  <si>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</si>
  <si>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</si>
  <si>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</si>
  <si>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</si>
  <si>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</si>
  <si>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</si>
  <si>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</si>
  <si>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</si>
  <si>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</si>
  <si>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</si>
  <si>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</si>
  <si>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</si>
  <si>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</si>
  <si>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</si>
  <si>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</si>
  <si>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</si>
  <si>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</si>
  <si>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</si>
  <si>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</si>
  <si>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</si>
  <si>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</si>
  <si>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</si>
  <si>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</si>
  <si>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</si>
  <si>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</si>
  <si>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</si>
  <si>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</si>
  <si>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</si>
  <si>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</si>
  <si>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</si>
  <si>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</si>
  <si>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</si>
  <si>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</si>
  <si>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</si>
  <si>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</si>
  <si>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</si>
  <si>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</si>
  <si>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</si>
  <si>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</si>
  <si>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</si>
  <si>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</si>
  <si>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</si>
  <si>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</si>
  <si>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</si>
  <si>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</si>
  <si>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</si>
  <si>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</si>
  <si>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</si>
  <si>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</si>
  <si>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</si>
  <si>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</si>
  <si>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</si>
  <si>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</si>
  <si>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</si>
  <si>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</si>
  <si>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</si>
  <si>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</si>
  <si>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</si>
  <si>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</si>
  <si>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</si>
  <si>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</si>
  <si>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</si>
  <si>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</si>
  <si>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</si>
  <si>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</si>
  <si>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</si>
  <si>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</si>
  <si>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</si>
  <si>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</si>
  <si>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</si>
  <si>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</si>
  <si>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</si>
  <si>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</si>
  <si>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</si>
  <si>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</si>
  <si>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</si>
  <si>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</si>
  <si>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</si>
  <si>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</si>
  <si>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</si>
  <si>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</si>
  <si>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</si>
  <si>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</si>
  <si>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</si>
  <si>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</si>
  <si>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</si>
  <si>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</si>
  <si>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</si>
  <si>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</si>
  <si>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</si>
  <si>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</si>
  <si>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</si>
  <si>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</si>
  <si>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</si>
  <si>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</si>
  <si>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</si>
  <si>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</si>
  <si>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</si>
  <si>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</si>
  <si>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</si>
  <si>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</si>
  <si>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</si>
  <si>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</si>
  <si>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</si>
  <si>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</si>
  <si>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</si>
  <si>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</si>
  <si>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</si>
  <si>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</si>
  <si>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</si>
  <si>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</si>
  <si>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</si>
  <si>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</si>
  <si>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</si>
  <si>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</si>
  <si>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</si>
  <si>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</si>
  <si>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</si>
  <si>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</si>
  <si>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</si>
  <si>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</si>
  <si>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</si>
  <si>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</si>
  <si>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</si>
  <si>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</si>
  <si>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</si>
  <si>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</si>
  <si>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</si>
  <si>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</si>
  <si>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</si>
  <si>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</si>
  <si>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</si>
  <si>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</si>
  <si>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</si>
  <si>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</si>
  <si>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</si>
  <si>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</si>
  <si>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</si>
  <si>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</si>
  <si>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</si>
  <si>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</si>
  <si>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</si>
  <si>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</si>
  <si>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</si>
  <si>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</si>
  <si>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</si>
  <si>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</si>
  <si>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</si>
  <si>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</si>
  <si>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</si>
  <si>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</si>
  <si>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</si>
  <si>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</si>
  <si>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</si>
  <si>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</si>
  <si>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</si>
  <si>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</si>
  <si>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</si>
  <si>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</si>
  <si>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</si>
  <si>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</si>
  <si>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</si>
  <si>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</si>
  <si>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</si>
  <si>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</si>
  <si>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</si>
  <si>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</si>
  <si>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</si>
  <si>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</si>
  <si>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</si>
  <si>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</si>
  <si>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</si>
  <si>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</si>
  <si>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</si>
  <si>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</si>
  <si>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</si>
  <si>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</si>
  <si>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</si>
  <si>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</si>
  <si>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</si>
  <si>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</si>
  <si>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</si>
  <si>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</si>
  <si>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</si>
  <si>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</si>
  <si>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</si>
  <si>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</si>
  <si>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</si>
  <si>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</si>
  <si>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</si>
  <si>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</si>
  <si>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</si>
  <si>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</si>
  <si>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</si>
  <si>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</si>
  <si>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</si>
  <si>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</si>
  <si>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</si>
  <si>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</si>
  <si>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</si>
  <si>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</si>
  <si>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</si>
  <si>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</si>
  <si>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</si>
  <si>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</si>
  <si>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</si>
  <si>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</si>
  <si>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</si>
  <si>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</si>
  <si>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</si>
  <si>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</si>
  <si>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</si>
  <si>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</si>
  <si>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</si>
  <si>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</si>
  <si>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</si>
  <si>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</si>
  <si>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</si>
  <si>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</si>
  <si>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</si>
  <si>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</si>
  <si>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</si>
  <si>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</si>
  <si>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</si>
  <si>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</si>
  <si>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</si>
  <si>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</si>
  <si>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</si>
  <si>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</si>
  <si>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</si>
  <si>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</si>
  <si>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</si>
  <si>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</si>
  <si>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</si>
  <si>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</si>
  <si>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</si>
  <si>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</si>
  <si>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</si>
  <si>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</si>
  <si>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</si>
  <si>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</si>
  <si>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</si>
  <si>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</si>
  <si>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</si>
  <si>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</si>
  <si>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</si>
  <si>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</si>
  <si>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</si>
  <si>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</si>
  <si>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</si>
  <si>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</si>
  <si>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</si>
  <si>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</si>
  <si>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</si>
  <si>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</si>
  <si>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</si>
  <si>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</si>
  <si>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</si>
  <si>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</si>
  <si>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</si>
  <si>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</si>
  <si>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</si>
  <si>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</si>
  <si>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</si>
  <si>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</si>
  <si>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</si>
  <si>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</si>
  <si>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</si>
  <si>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</si>
  <si>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</si>
  <si>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</si>
  <si>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</si>
  <si>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</si>
  <si>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</si>
  <si>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</si>
  <si>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</si>
  <si>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</si>
  <si>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</si>
  <si>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</si>
  <si>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</si>
  <si>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</si>
  <si>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</si>
  <si>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</si>
  <si>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</si>
  <si>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</si>
  <si>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</si>
  <si>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</si>
  <si>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</si>
  <si>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</si>
  <si>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</si>
  <si>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</si>
  <si>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</si>
  <si>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</si>
  <si>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</si>
  <si>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</si>
  <si>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</si>
  <si>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</si>
  <si>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</si>
  <si>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</si>
  <si>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</si>
  <si>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</si>
  <si>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</si>
  <si>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</si>
  <si>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</si>
  <si>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</si>
  <si>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</si>
  <si>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</si>
  <si>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</si>
  <si>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</si>
  <si>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</si>
  <si>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</si>
  <si>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</si>
  <si>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</si>
  <si>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</si>
  <si>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</si>
  <si>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</si>
  <si>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</si>
  <si>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</si>
  <si>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</si>
  <si>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</si>
  <si>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</si>
  <si>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</si>
  <si>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</si>
  <si>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</si>
  <si>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</si>
  <si>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</si>
  <si>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</si>
  <si>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</si>
  <si>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</si>
  <si>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</si>
  <si>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</si>
  <si>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</si>
  <si>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</si>
  <si>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</si>
  <si>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</si>
  <si>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</si>
  <si>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</si>
  <si>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</si>
  <si>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</si>
  <si>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</si>
  <si>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</si>
  <si>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</si>
  <si>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</si>
  <si>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</si>
  <si>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</si>
  <si>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</si>
  <si>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</si>
  <si>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</si>
  <si>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</si>
  <si>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</si>
  <si>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</si>
  <si>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</si>
  <si>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</si>
  <si>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</si>
  <si>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</si>
  <si>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</si>
  <si>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</si>
  <si>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</si>
  <si>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</si>
  <si>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</si>
  <si>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</si>
  <si>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</si>
  <si>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</si>
  <si>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</si>
  <si>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</si>
  <si>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</si>
  <si>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</si>
  <si>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</si>
  <si>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</si>
  <si>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</si>
  <si>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</si>
  <si>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</si>
  <si>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</si>
  <si>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</si>
  <si>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</si>
  <si>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</si>
  <si>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</si>
  <si>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</si>
  <si>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</si>
  <si>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</si>
  <si>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</si>
  <si>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</si>
  <si>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</si>
  <si>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</si>
  <si>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</si>
  <si>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</si>
  <si>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</si>
  <si>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</si>
  <si>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</si>
  <si>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</si>
  <si>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</si>
  <si>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</si>
  <si>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</si>
  <si>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</si>
  <si>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</si>
  <si>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</si>
  <si>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</si>
  <si>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</si>
  <si>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</si>
  <si>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</si>
  <si>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</si>
  <si>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</si>
  <si>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</si>
  <si>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</si>
  <si>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</si>
  <si>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</si>
  <si>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</si>
  <si>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</si>
  <si>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</si>
  <si>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</si>
  <si>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</si>
  <si>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</si>
  <si>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</si>
  <si>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</si>
  <si>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</si>
  <si>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</si>
  <si>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</si>
  <si>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</si>
  <si>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</si>
  <si>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</si>
  <si>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</si>
  <si>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</si>
  <si>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</si>
  <si>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</si>
  <si>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</si>
  <si>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</si>
  <si>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</si>
  <si>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</si>
  <si>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</si>
  <si>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</si>
  <si>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</si>
  <si>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</si>
  <si>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</si>
  <si>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</si>
  <si>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</si>
  <si>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</si>
  <si>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</si>
  <si>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</si>
  <si>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</si>
  <si>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</si>
  <si>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</si>
  <si>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</si>
  <si>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</si>
  <si>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</si>
  <si>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</si>
  <si>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</si>
  <si>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</si>
  <si>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</si>
  <si>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</si>
  <si>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</si>
  <si>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</si>
  <si>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</si>
  <si>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</si>
  <si>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</si>
  <si>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</si>
  <si>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</si>
  <si>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</si>
  <si>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</si>
  <si>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</si>
  <si>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</si>
  <si>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</si>
  <si>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</si>
  <si>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</si>
  <si>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</si>
  <si>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</si>
  <si>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</si>
  <si>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</si>
  <si>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</si>
  <si>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</si>
  <si>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</si>
  <si>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</si>
  <si>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</si>
  <si>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</si>
  <si>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</si>
  <si>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</si>
  <si>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</si>
  <si>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</si>
  <si>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</si>
  <si>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</si>
  <si>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</si>
  <si>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</si>
  <si>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</si>
  <si>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</si>
  <si>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</si>
  <si>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</si>
  <si>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</si>
  <si>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</si>
  <si>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</si>
  <si>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</si>
  <si>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</si>
  <si>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</si>
  <si>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</si>
  <si>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</si>
  <si>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</si>
  <si>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</si>
  <si>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</si>
  <si>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</si>
  <si>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</si>
  <si>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</si>
  <si>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</si>
  <si>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</si>
  <si>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</si>
  <si>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</si>
  <si>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</si>
  <si>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</si>
  <si>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</si>
  <si>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</si>
  <si>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</si>
  <si>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</si>
  <si>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</si>
  <si>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</si>
  <si>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</si>
  <si>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</si>
  <si>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</si>
  <si>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</si>
  <si>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</si>
  <si>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</si>
  <si>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</si>
  <si>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</si>
  <si>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</si>
  <si>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</si>
  <si>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</si>
  <si>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</si>
  <si>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</si>
  <si>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</si>
  <si>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</si>
  <si>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</si>
  <si>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</si>
  <si>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</si>
  <si>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</si>
  <si>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</si>
  <si>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</si>
  <si>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</si>
  <si>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</si>
  <si>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</si>
  <si>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</si>
  <si>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</si>
  <si>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</si>
  <si>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</si>
  <si>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</si>
  <si>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</si>
  <si>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</si>
  <si>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</si>
  <si>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</si>
  <si>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</si>
  <si>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</si>
  <si>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</si>
  <si>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</si>
  <si>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</si>
  <si>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</si>
  <si>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</si>
  <si>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</si>
  <si>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</si>
  <si>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</si>
  <si>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</si>
  <si>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</si>
  <si>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</si>
  <si>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</si>
  <si>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</si>
  <si>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</si>
  <si>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</si>
  <si>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</si>
  <si>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</si>
  <si>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</si>
  <si>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</si>
  <si>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</si>
  <si>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</si>
  <si>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</si>
  <si>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</si>
  <si>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</si>
  <si>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</si>
  <si>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</si>
  <si>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</si>
  <si>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</si>
  <si>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</si>
  <si>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</si>
  <si>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</si>
  <si>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</si>
  <si>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</si>
  <si>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</si>
  <si>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</si>
  <si>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</si>
  <si>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</si>
  <si>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</si>
  <si>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</si>
  <si>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</si>
  <si>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</si>
  <si>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</si>
  <si>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</si>
  <si>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</si>
  <si>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</si>
  <si>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</si>
  <si>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</si>
  <si>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</si>
  <si>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</si>
  <si>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</si>
  <si>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</si>
  <si>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</si>
  <si>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</si>
  <si>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</si>
  <si>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</si>
  <si>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</si>
  <si>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</si>
  <si>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</si>
  <si>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</si>
  <si>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</si>
  <si>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</si>
  <si>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</si>
  <si>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</si>
  <si>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</si>
  <si>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</si>
  <si>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</si>
  <si>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</si>
  <si>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</si>
  <si>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</si>
  <si>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</si>
  <si>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</si>
  <si>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</si>
  <si>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</si>
  <si>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</si>
  <si>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</si>
  <si>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</si>
  <si>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</si>
  <si>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</si>
  <si>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</si>
  <si>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</si>
  <si>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</si>
  <si>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</si>
  <si>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</si>
  <si>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</si>
  <si>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</si>
  <si>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</si>
  <si>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</si>
  <si>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</si>
  <si>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</si>
  <si>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</si>
  <si>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</si>
  <si>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</si>
  <si>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</si>
  <si>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</si>
  <si>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</si>
  <si>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</si>
  <si>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</si>
  <si>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</si>
  <si>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</si>
  <si>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</si>
  <si>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</si>
  <si>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</si>
  <si>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</si>
  <si>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</si>
  <si>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</si>
  <si>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</si>
  <si>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</si>
  <si>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</si>
  <si>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</si>
  <si>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</si>
  <si>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</si>
  <si>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</si>
  <si>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</si>
  <si>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</si>
  <si>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</si>
  <si>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</si>
  <si>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</si>
  <si>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</si>
  <si>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</si>
  <si>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</si>
  <si>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</si>
  <si>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</si>
  <si>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</si>
  <si>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</si>
  <si>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</si>
  <si>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</si>
  <si>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</si>
  <si>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</si>
  <si>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</si>
  <si>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</si>
  <si>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</si>
  <si>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</si>
  <si>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</si>
  <si>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</si>
  <si>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</si>
  <si>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</si>
  <si>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</si>
  <si>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</si>
  <si>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</si>
  <si>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</si>
  <si>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</si>
  <si>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</si>
  <si>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</si>
  <si>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</si>
  <si>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</si>
  <si>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</si>
  <si>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</si>
  <si>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</si>
  <si>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</si>
  <si>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</si>
  <si>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</si>
  <si>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</si>
  <si>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</si>
  <si>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</si>
  <si>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</si>
  <si>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</si>
  <si>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</si>
  <si>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</si>
  <si>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</si>
  <si>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</si>
  <si>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</si>
  <si>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</si>
  <si>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</si>
  <si>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</si>
  <si>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</si>
  <si>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</si>
  <si>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</si>
  <si>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</si>
  <si>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</si>
  <si>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</si>
  <si>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</si>
  <si>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</si>
  <si>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</si>
  <si>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</si>
  <si>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</si>
  <si>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</si>
  <si>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</si>
  <si>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</si>
  <si>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</si>
  <si>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</si>
  <si>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</si>
  <si>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</si>
  <si>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</si>
  <si>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</si>
  <si>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</si>
  <si>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</si>
  <si>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</si>
  <si>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</si>
  <si>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</si>
  <si>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</si>
  <si>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</si>
  <si>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</si>
  <si>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</si>
  <si>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</si>
  <si>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</si>
  <si>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</si>
  <si>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</si>
  <si>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</si>
  <si>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</si>
  <si>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</si>
  <si>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</si>
  <si>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</si>
  <si>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</si>
  <si>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</si>
  <si>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</si>
  <si>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</si>
  <si>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</si>
  <si>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</si>
  <si>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</si>
  <si>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</si>
  <si>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</si>
  <si>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</si>
  <si>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</si>
  <si>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</si>
  <si>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</si>
  <si>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</si>
  <si>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</si>
  <si>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</si>
  <si>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</si>
  <si>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</si>
  <si>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</si>
  <si>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</si>
  <si>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</si>
  <si>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</si>
  <si>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</si>
  <si>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</si>
  <si>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</si>
  <si>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</si>
  <si>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</si>
  <si>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</si>
  <si>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</si>
  <si>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</si>
  <si>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</si>
  <si>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</si>
  <si>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</si>
  <si>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</si>
  <si>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</si>
  <si>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</si>
  <si>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</si>
  <si>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</si>
  <si>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</si>
  <si>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</si>
  <si>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</si>
  <si>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</si>
  <si>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</si>
  <si>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</si>
  <si>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</si>
  <si>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</si>
  <si>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</si>
  <si>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</si>
  <si>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</si>
  <si>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</si>
  <si>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</si>
  <si>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</si>
  <si>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</si>
  <si>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</si>
  <si>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</si>
  <si>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</si>
  <si>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</si>
  <si>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</si>
  <si>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</si>
  <si>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</si>
  <si>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</si>
  <si>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</si>
  <si>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</si>
  <si>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</si>
  <si>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</si>
  <si>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</si>
  <si>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</si>
  <si>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</si>
  <si>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</si>
  <si>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</si>
  <si>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</si>
  <si>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</si>
  <si>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</si>
  <si>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</si>
  <si>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</si>
  <si>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</si>
  <si>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</si>
  <si>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</si>
  <si>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</si>
  <si>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</si>
  <si>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</si>
  <si>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</si>
  <si>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</si>
  <si>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</si>
  <si>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</si>
  <si>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</si>
  <si>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</si>
  <si>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</si>
  <si>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</si>
  <si>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</si>
  <si>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</si>
  <si>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</si>
  <si>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</si>
  <si>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</si>
  <si>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</si>
  <si>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</si>
  <si>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</si>
  <si>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</si>
  <si>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</si>
  <si>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</si>
  <si>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</si>
  <si>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</si>
  <si>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</si>
  <si>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</si>
  <si>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</si>
  <si>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</si>
  <si>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</si>
  <si>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</si>
  <si>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</si>
  <si>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</si>
  <si>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</si>
  <si>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</si>
  <si>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</si>
  <si>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</si>
  <si>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</si>
  <si>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</si>
  <si>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</si>
  <si>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</si>
  <si>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</si>
  <si>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</si>
  <si>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</si>
  <si>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</si>
  <si>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</si>
  <si>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</si>
  <si>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</si>
  <si>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</si>
  <si>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</si>
  <si>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</si>
  <si>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</si>
  <si>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</si>
  <si>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</si>
  <si>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</si>
  <si>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</si>
  <si>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</si>
  <si>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</si>
  <si>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</si>
  <si>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</si>
  <si>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</si>
  <si>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</si>
  <si>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</si>
  <si>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</si>
  <si>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</si>
  <si>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</si>
  <si>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</si>
  <si>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</si>
  <si>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</si>
  <si>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</si>
  <si>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</si>
  <si>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</si>
  <si>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</si>
  <si>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</si>
  <si>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</si>
  <si>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</si>
  <si>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</si>
  <si>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</si>
  <si>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</si>
  <si>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</si>
  <si>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</si>
  <si>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</si>
  <si>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</si>
  <si>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</si>
  <si>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</si>
  <si>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</si>
  <si>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</si>
  <si>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</si>
  <si>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</si>
  <si>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</si>
  <si>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</si>
  <si>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</si>
  <si>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</si>
  <si>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</si>
  <si>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</si>
  <si>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</si>
  <si>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</si>
  <si>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</si>
  <si>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</si>
  <si>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</si>
  <si>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</si>
  <si>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</si>
  <si>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</si>
  <si>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</si>
  <si>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</si>
  <si>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</si>
  <si>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</si>
  <si>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</si>
  <si>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</si>
  <si>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</si>
  <si>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</si>
  <si>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</si>
  <si>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</si>
  <si>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</si>
  <si>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</si>
  <si>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</si>
  <si>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</si>
  <si>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</si>
  <si>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</si>
  <si>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</si>
  <si>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</si>
  <si>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</si>
  <si>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</si>
  <si>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</si>
  <si>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</si>
  <si>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</si>
  <si>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</si>
  <si>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</si>
  <si>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</si>
  <si>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</si>
  <si>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</si>
  <si>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</si>
  <si>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</si>
  <si>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</si>
  <si>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</si>
  <si>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</si>
  <si>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</si>
  <si>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</si>
  <si>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</si>
  <si>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</si>
  <si>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</si>
  <si>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</si>
  <si>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</si>
  <si>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</si>
  <si>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</si>
  <si>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</si>
  <si>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</si>
  <si>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</si>
  <si>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</si>
  <si>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</si>
  <si>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</si>
  <si>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</si>
  <si>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</si>
  <si>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</si>
  <si>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</si>
  <si>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</si>
  <si>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</si>
  <si>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</si>
  <si>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</si>
  <si>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</si>
  <si>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</si>
  <si>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</si>
  <si>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</si>
  <si>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</si>
  <si>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</si>
  <si>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</si>
  <si>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</si>
  <si>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</si>
  <si>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</si>
  <si>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</si>
  <si>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</si>
  <si>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</si>
  <si>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</si>
  <si>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</si>
  <si>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</si>
  <si>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</si>
  <si>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</si>
  <si>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</si>
  <si>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</si>
  <si>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</si>
  <si>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</si>
  <si>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</si>
  <si>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</si>
  <si>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</si>
  <si>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</si>
  <si>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</si>
  <si>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</si>
  <si>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</si>
  <si>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</si>
  <si>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</si>
  <si>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</si>
  <si>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</si>
  <si>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</si>
  <si>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</si>
  <si>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</si>
  <si>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</si>
  <si>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</si>
  <si>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</si>
  <si>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</si>
  <si>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</si>
  <si>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</si>
  <si>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</si>
  <si>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</si>
  <si>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</si>
  <si>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</si>
  <si>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</si>
  <si>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</si>
  <si>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</si>
  <si>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</si>
  <si>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</si>
  <si>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</si>
  <si>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</si>
  <si>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</si>
  <si>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</si>
  <si>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</si>
  <si>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</si>
  <si>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</si>
  <si>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</si>
  <si>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</si>
  <si>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</si>
  <si>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</si>
  <si>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</si>
  <si>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</si>
  <si>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</si>
  <si>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</si>
  <si>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</si>
  <si>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</si>
  <si>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</si>
  <si>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</si>
  <si>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</si>
  <si>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</si>
  <si>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</si>
  <si>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</si>
  <si>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</si>
  <si>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</si>
  <si>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</si>
  <si>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</si>
  <si>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</si>
  <si>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</si>
  <si>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</si>
  <si>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</si>
  <si>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</si>
  <si>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</si>
  <si>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</si>
  <si>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</si>
  <si>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</si>
  <si>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</si>
  <si>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</si>
  <si>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</si>
  <si>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</si>
  <si>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</si>
  <si>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</si>
  <si>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</si>
  <si>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</si>
  <si>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</si>
  <si>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</si>
  <si>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</si>
  <si>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</si>
  <si>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</si>
  <si>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</si>
  <si>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</si>
  <si>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</si>
  <si>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</si>
  <si>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</si>
  <si>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</si>
  <si>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</si>
  <si>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</si>
  <si>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</si>
  <si>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</si>
  <si>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</si>
  <si>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</si>
  <si>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</si>
  <si>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</si>
  <si>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</si>
  <si>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</si>
  <si>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</si>
  <si>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</si>
  <si>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</si>
  <si>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</si>
  <si>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</si>
  <si>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</si>
  <si>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</si>
  <si>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</si>
  <si>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</si>
  <si>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</si>
  <si>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</si>
  <si>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</si>
  <si>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</si>
  <si>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</si>
  <si>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</si>
  <si>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</si>
  <si>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</si>
  <si>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</si>
  <si>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</si>
  <si>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</si>
  <si>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</si>
  <si>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</si>
  <si>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</si>
  <si>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</si>
  <si>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</si>
  <si>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</si>
  <si>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</si>
  <si>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</si>
  <si>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</si>
  <si>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</si>
  <si>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</si>
  <si>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</si>
  <si>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</si>
  <si>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</si>
  <si>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</si>
  <si>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</si>
  <si>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</si>
  <si>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</si>
  <si>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</si>
  <si>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</si>
  <si>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</si>
  <si>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</si>
  <si>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</si>
  <si>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</si>
  <si>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</si>
  <si>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</si>
  <si>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</si>
  <si>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</si>
  <si>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</si>
  <si>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</si>
  <si>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</si>
  <si>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</si>
  <si>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</si>
  <si>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</si>
  <si>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</si>
  <si>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</si>
  <si>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</si>
  <si>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</si>
  <si>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</si>
  <si>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</si>
  <si>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</si>
  <si>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</si>
  <si>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</si>
  <si>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</si>
  <si>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</si>
  <si>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</si>
  <si>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</si>
  <si>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</si>
  <si>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</si>
  <si>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</si>
  <si>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</si>
  <si>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</si>
  <si>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</si>
  <si>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</si>
  <si>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</si>
  <si>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</si>
  <si>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</si>
  <si>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</si>
  <si>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</si>
  <si>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</si>
  <si>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</si>
  <si>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</si>
  <si>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</si>
  <si>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</si>
  <si>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</si>
  <si>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</si>
  <si>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</si>
  <si>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</si>
  <si>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</si>
  <si>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</si>
  <si>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</si>
  <si>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</si>
  <si>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</si>
  <si>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</si>
  <si>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</si>
  <si>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</si>
  <si>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</si>
  <si>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</si>
  <si>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</si>
  <si>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</si>
  <si>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</si>
  <si>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</si>
  <si>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</si>
  <si>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</si>
  <si>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</si>
  <si>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</si>
  <si>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</si>
  <si>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</si>
  <si>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</si>
  <si>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</si>
  <si>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</si>
  <si>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</si>
  <si>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</si>
  <si>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</si>
  <si>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</si>
  <si>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</si>
  <si>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</si>
  <si>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</si>
  <si>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</si>
  <si>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</si>
  <si>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</si>
  <si>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</si>
  <si>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</si>
  <si>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</si>
  <si>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</si>
  <si>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</si>
  <si>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</si>
  <si>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</si>
  <si>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</si>
  <si>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</si>
  <si>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</si>
  <si>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</si>
  <si>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</si>
  <si>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</si>
  <si>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</si>
  <si>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</si>
  <si>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</si>
  <si>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</si>
  <si>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</si>
  <si>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</si>
  <si>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</si>
  <si>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</si>
  <si>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</si>
  <si>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</si>
  <si>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</si>
  <si>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</si>
  <si>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</si>
  <si>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</si>
  <si>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</si>
  <si>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</si>
  <si>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</si>
  <si>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</si>
  <si>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</si>
  <si>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</si>
  <si>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</si>
  <si>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</si>
  <si>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</si>
  <si>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</si>
  <si>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</si>
  <si>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</si>
  <si>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</si>
  <si>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</si>
  <si>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</si>
  <si>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</si>
  <si>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</si>
  <si>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</si>
  <si>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</si>
  <si>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</si>
  <si>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</si>
  <si>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</si>
  <si>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</si>
  <si>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</si>
  <si>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</si>
  <si>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</si>
  <si>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</si>
  <si>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</si>
  <si>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</si>
  <si>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</si>
  <si>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</si>
  <si>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</si>
  <si>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</si>
  <si>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</si>
  <si>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</si>
  <si>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</si>
  <si>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</si>
  <si>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</si>
  <si>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</si>
  <si>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</si>
  <si>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</si>
  <si>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</si>
  <si>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</si>
  <si>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</si>
  <si>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</si>
  <si>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</si>
  <si>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</si>
  <si>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</si>
  <si>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</si>
  <si>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</si>
  <si>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</si>
  <si>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</si>
  <si>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</si>
  <si>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</si>
  <si>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</si>
  <si>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</si>
  <si>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</si>
  <si>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</si>
  <si>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</si>
  <si>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</si>
  <si>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</si>
  <si>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</si>
  <si>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</si>
  <si>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</si>
  <si>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</si>
  <si>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</si>
  <si>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</si>
  <si>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</si>
  <si>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</si>
  <si>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</si>
  <si>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</si>
  <si>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</si>
  <si>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</si>
  <si>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</si>
  <si>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</si>
  <si>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</si>
  <si>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</si>
  <si>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</si>
  <si>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</si>
  <si>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</si>
  <si>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</si>
  <si>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</si>
  <si>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</si>
  <si>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</si>
  <si>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</si>
  <si>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</si>
  <si>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</si>
  <si>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</si>
  <si>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</si>
  <si>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</si>
  <si>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</si>
  <si>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</si>
  <si>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</si>
  <si>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</si>
  <si>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</si>
  <si>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</si>
  <si>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</si>
  <si>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</si>
  <si>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</si>
  <si>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</si>
  <si>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</si>
  <si>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</si>
  <si>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</si>
  <si>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</si>
  <si>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</si>
  <si>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</si>
  <si>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</si>
  <si>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</si>
  <si>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</si>
  <si>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</si>
  <si>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</si>
  <si>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</si>
  <si>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</si>
  <si>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</si>
  <si>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</si>
  <si>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</si>
  <si>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</si>
  <si>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</si>
  <si>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</si>
  <si>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</si>
  <si>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</si>
  <si>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</si>
  <si>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</si>
  <si>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</si>
  <si>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</si>
  <si>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</si>
  <si>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</si>
  <si>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</si>
  <si>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</si>
  <si>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</si>
  <si>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</si>
  <si>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</si>
  <si>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</si>
  <si>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</si>
  <si>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</si>
  <si>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</si>
  <si>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</si>
  <si>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</si>
  <si>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</si>
  <si>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</si>
  <si>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</si>
  <si>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</si>
  <si>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</si>
  <si>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</si>
  <si>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</si>
  <si>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</si>
  <si>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</si>
  <si>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</si>
  <si>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</si>
  <si>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</si>
  <si>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</si>
  <si>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</si>
  <si>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</si>
  <si>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</si>
  <si>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</si>
  <si>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</si>
  <si>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</si>
  <si>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</si>
  <si>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</si>
  <si>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</si>
  <si>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</si>
  <si>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</si>
  <si>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</si>
  <si>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</si>
  <si>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</si>
  <si>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</si>
  <si>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</si>
  <si>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</si>
  <si>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</si>
  <si>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</si>
  <si>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</si>
  <si>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</si>
  <si>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</si>
  <si>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</si>
  <si>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</si>
  <si>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</si>
  <si>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</si>
  <si>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</si>
  <si>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</si>
  <si>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</si>
  <si>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</si>
  <si>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</si>
  <si>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</si>
  <si>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</si>
  <si>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</si>
  <si>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</si>
  <si>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</si>
  <si>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</si>
  <si>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</si>
  <si>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</si>
  <si>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</si>
  <si>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</si>
  <si>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</si>
  <si>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</si>
  <si>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</si>
  <si>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</si>
  <si>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</si>
  <si>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</si>
  <si>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</si>
  <si>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</si>
  <si>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</si>
  <si>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</si>
  <si>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</si>
  <si>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</si>
  <si>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</si>
  <si>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</si>
  <si>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</si>
  <si>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</si>
  <si>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</si>
  <si>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</si>
  <si>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</si>
  <si>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</si>
  <si>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</si>
  <si>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</si>
  <si>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</si>
  <si>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</si>
  <si>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</si>
  <si>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</si>
  <si>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</si>
  <si>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</si>
  <si>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</si>
  <si>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</si>
  <si>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</si>
  <si>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</si>
  <si>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</si>
  <si>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</si>
  <si>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</si>
  <si>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</si>
  <si>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</si>
  <si>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</si>
  <si>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</si>
  <si>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</si>
  <si>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</si>
  <si>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</si>
  <si>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</si>
  <si>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</si>
  <si>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</si>
  <si>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</si>
  <si>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</si>
  <si>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</si>
  <si>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</si>
  <si>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</si>
  <si>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</si>
  <si>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</si>
  <si>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</si>
  <si>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</si>
  <si>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</si>
  <si>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</si>
  <si>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</si>
  <si>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</si>
  <si>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</si>
  <si>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</si>
  <si>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</si>
  <si>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</si>
  <si>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</si>
  <si>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</si>
  <si>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</si>
  <si>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</si>
  <si>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</si>
  <si>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</si>
  <si>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</si>
  <si>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</si>
  <si>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</si>
  <si>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</si>
  <si>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</si>
  <si>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</si>
  <si>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</si>
  <si>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</si>
  <si>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</si>
  <si>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</si>
  <si>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</si>
  <si>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</si>
  <si>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</si>
  <si>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</si>
  <si>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</si>
  <si>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</si>
  <si>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</si>
  <si>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</si>
  <si>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</si>
  <si>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</si>
  <si>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</si>
  <si>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</si>
  <si>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</si>
  <si>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</si>
  <si>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</si>
  <si>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</si>
  <si>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</si>
  <si>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</si>
  <si>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</si>
  <si>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</si>
  <si>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</si>
  <si>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</si>
  <si>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</si>
  <si>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</si>
  <si>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</si>
  <si>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</si>
  <si>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</si>
  <si>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</si>
  <si>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</si>
  <si>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</si>
  <si>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</si>
  <si>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</si>
  <si>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</si>
  <si>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</si>
  <si>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</si>
  <si>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</si>
  <si>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</si>
  <si>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</si>
  <si>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</si>
  <si>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</si>
  <si>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</si>
  <si>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</si>
  <si>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</si>
  <si>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</si>
  <si>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</si>
  <si>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</si>
  <si>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</si>
  <si>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</si>
  <si>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</si>
  <si>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</si>
  <si>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</si>
  <si>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</si>
  <si>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</si>
  <si>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</si>
  <si>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</si>
  <si>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</si>
  <si>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</si>
  <si>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</si>
  <si>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</si>
  <si>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</si>
  <si>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</si>
  <si>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</si>
  <si>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</si>
  <si>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</si>
  <si>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</si>
  <si>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</si>
  <si>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</si>
  <si>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</si>
  <si>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</si>
  <si>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</si>
  <si>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</si>
  <si>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</si>
  <si>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</si>
  <si>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</si>
  <si>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</si>
  <si>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</si>
  <si>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</si>
  <si>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</si>
  <si>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</si>
  <si>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</si>
  <si>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</si>
  <si>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</si>
  <si>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</si>
  <si>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</si>
  <si>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</si>
  <si>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</si>
  <si>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</si>
  <si>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</si>
  <si>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</si>
  <si>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</si>
  <si>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</si>
  <si>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</si>
  <si>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</si>
  <si>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</si>
  <si>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</si>
  <si>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</si>
  <si>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</si>
  <si>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</si>
  <si>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</si>
  <si>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</si>
  <si>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</si>
  <si>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</si>
  <si>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</si>
  <si>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</si>
  <si>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</si>
  <si>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</si>
  <si>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</si>
  <si>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</si>
  <si>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</si>
  <si>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</si>
  <si>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</si>
  <si>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</si>
  <si>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</si>
  <si>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</si>
  <si>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</si>
  <si>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</si>
  <si>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</si>
  <si>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</si>
  <si>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</si>
  <si>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</si>
  <si>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</si>
  <si>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</si>
  <si>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</si>
  <si>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</si>
  <si>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</si>
  <si>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</si>
  <si>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</si>
  <si>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</si>
  <si>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</si>
  <si>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</si>
  <si>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</si>
  <si>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</si>
  <si>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</si>
  <si>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</si>
  <si>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</si>
  <si>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</si>
  <si>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</si>
  <si>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</si>
  <si>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</si>
  <si>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</si>
  <si>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</si>
  <si>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</si>
  <si>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</si>
  <si>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</si>
  <si>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</si>
  <si>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</si>
  <si>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</si>
  <si>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</si>
  <si>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</si>
  <si>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</si>
  <si>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</si>
  <si>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</si>
  <si>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</si>
  <si>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</si>
  <si>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</si>
  <si>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</si>
  <si>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</si>
  <si>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</si>
  <si>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</si>
  <si>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</si>
  <si>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</si>
  <si>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</si>
  <si>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</si>
  <si>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</si>
  <si>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</si>
  <si>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</si>
  <si>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</si>
  <si>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</si>
  <si>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</si>
  <si>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</si>
  <si>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</si>
  <si>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</si>
  <si>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</si>
  <si>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</si>
  <si>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</si>
  <si>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</si>
  <si>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</si>
  <si>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</si>
  <si>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</si>
  <si>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</si>
  <si>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</si>
  <si>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</si>
  <si>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</si>
  <si>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</si>
  <si>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</si>
  <si>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</si>
  <si>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</si>
  <si>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</si>
  <si>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</si>
  <si>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</si>
  <si>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</si>
  <si>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</si>
  <si>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</si>
  <si>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</si>
  <si>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</si>
  <si>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</si>
  <si>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</si>
  <si>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</si>
  <si>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</si>
  <si>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</si>
  <si>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</si>
  <si>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</si>
  <si>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</si>
  <si>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</si>
  <si>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</si>
  <si>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</si>
  <si>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</si>
  <si>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</si>
  <si>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</si>
  <si>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</si>
  <si>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</si>
  <si>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</si>
  <si>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</si>
  <si>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</si>
  <si>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</si>
  <si>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</si>
  <si>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</si>
  <si>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</si>
  <si>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</si>
  <si>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</si>
  <si>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</si>
  <si>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</si>
  <si>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</si>
  <si>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</si>
  <si>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</si>
  <si>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</si>
  <si>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</si>
  <si>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</si>
  <si>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</si>
  <si>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</si>
  <si>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</si>
  <si>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</si>
  <si>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</si>
  <si>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</si>
  <si>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</si>
  <si>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</si>
  <si>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</si>
  <si>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</si>
  <si>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</si>
  <si>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</si>
  <si>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</si>
  <si>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</si>
  <si>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</si>
  <si>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</si>
  <si>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</si>
  <si>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</si>
  <si>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</si>
  <si>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</si>
  <si>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</si>
  <si>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</si>
  <si>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</si>
  <si>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</si>
  <si>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</si>
  <si>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</si>
  <si>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</si>
  <si>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</si>
  <si>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</si>
  <si>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</si>
  <si>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</si>
  <si>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</si>
  <si>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</si>
  <si>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</si>
  <si>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</si>
  <si>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</si>
  <si>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</si>
  <si>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</si>
  <si>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</si>
  <si>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</si>
  <si>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</si>
  <si>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</si>
  <si>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</si>
  <si>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</si>
  <si>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</si>
  <si>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</si>
  <si>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</si>
  <si>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</si>
  <si>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</si>
  <si>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</si>
  <si>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</si>
  <si>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</si>
  <si>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</si>
  <si>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</si>
  <si>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</si>
  <si>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</si>
  <si>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</si>
  <si>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</si>
  <si>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</si>
  <si>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</si>
  <si>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</si>
  <si>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</si>
  <si>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</si>
  <si>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</si>
  <si>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</si>
  <si>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</si>
  <si>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</si>
  <si>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</si>
  <si>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</si>
  <si>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</si>
  <si>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</si>
  <si>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</si>
  <si>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</si>
  <si>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</si>
  <si>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</si>
  <si>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</si>
  <si>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</si>
  <si>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</si>
  <si>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</si>
  <si>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</si>
  <si>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</si>
  <si>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</si>
  <si>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</si>
  <si>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</si>
  <si>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</si>
  <si>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</si>
  <si>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</si>
  <si>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</si>
  <si>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</si>
  <si>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</si>
  <si>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</si>
  <si>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</si>
  <si>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</si>
  <si>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</si>
  <si>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</si>
  <si>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</si>
  <si>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</si>
  <si>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</si>
  <si>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</si>
  <si>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</si>
  <si>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</si>
  <si>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</si>
  <si>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</si>
  <si>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</si>
  <si>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</si>
  <si>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</si>
  <si>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</si>
  <si>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</si>
  <si>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</si>
  <si>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</si>
  <si>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</si>
  <si>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</si>
  <si>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</si>
  <si>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</si>
  <si>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</si>
  <si>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</si>
  <si>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</si>
  <si>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</si>
  <si>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</si>
  <si>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</si>
  <si>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</si>
  <si>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</si>
  <si>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</si>
  <si>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</si>
  <si>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</si>
  <si>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</si>
  <si>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</si>
  <si>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</si>
  <si>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</si>
  <si>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</si>
  <si>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</si>
  <si>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</si>
  <si>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</si>
  <si>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</si>
  <si>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</si>
  <si>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</si>
  <si>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</si>
  <si>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</si>
  <si>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</si>
  <si>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</si>
  <si>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</si>
  <si>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</si>
  <si>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</si>
  <si>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</si>
  <si>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</si>
  <si>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</si>
  <si>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</si>
  <si>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</si>
  <si>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</si>
  <si>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</si>
  <si>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</si>
  <si>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</si>
  <si>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</si>
  <si>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</si>
  <si>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</si>
  <si>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</si>
  <si>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</si>
  <si>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</si>
  <si>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</si>
  <si>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</si>
  <si>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</si>
  <si>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</si>
  <si>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</si>
  <si>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</si>
  <si>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</si>
  <si>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</si>
  <si>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</si>
  <si>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</si>
  <si>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</si>
  <si>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</si>
  <si>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</si>
  <si>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</si>
  <si>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</si>
  <si>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</si>
  <si>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</si>
  <si>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</si>
  <si>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</si>
  <si>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</si>
  <si>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</si>
  <si>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</si>
  <si>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</si>
  <si>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</si>
  <si>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</si>
  <si>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</si>
  <si>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</si>
  <si>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</si>
  <si>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</si>
  <si>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</si>
  <si>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</si>
  <si>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</si>
  <si>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</si>
  <si>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</si>
  <si>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</si>
  <si>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</si>
  <si>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</si>
  <si>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</si>
  <si>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</si>
  <si>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</si>
  <si>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</si>
  <si>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</si>
  <si>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</si>
  <si>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</si>
  <si>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</si>
  <si>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</si>
  <si>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</si>
  <si>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</si>
  <si>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</si>
  <si>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</si>
  <si>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</si>
  <si>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</si>
  <si>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</si>
  <si>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</si>
  <si>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</si>
  <si>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</si>
  <si>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</si>
  <si>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</si>
  <si>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</si>
  <si>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</si>
  <si>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</si>
  <si>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</si>
  <si>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</si>
  <si>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</si>
  <si>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</si>
  <si>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</si>
  <si>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</si>
  <si>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</si>
  <si>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</si>
  <si>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</si>
  <si>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</si>
  <si>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</si>
  <si>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</si>
  <si>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</si>
  <si>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</si>
  <si>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</si>
  <si>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</si>
  <si>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</si>
  <si>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</si>
  <si>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</si>
  <si>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</si>
  <si>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</si>
  <si>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</si>
  <si>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</si>
  <si>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</si>
  <si>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</si>
  <si>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</si>
  <si>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</si>
  <si>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</si>
  <si>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</si>
  <si>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</si>
  <si>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</si>
  <si>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</si>
  <si>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</si>
  <si>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</si>
  <si>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</si>
  <si>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</si>
  <si>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</si>
  <si>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</si>
  <si>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</si>
  <si>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</si>
  <si>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</si>
  <si>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</si>
  <si>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</si>
  <si>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</si>
  <si>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</si>
  <si>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</si>
  <si>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</si>
  <si>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</si>
  <si>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</si>
  <si>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</si>
  <si>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</si>
  <si>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</si>
  <si>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</si>
  <si>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</si>
  <si>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</si>
  <si>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</si>
  <si>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</si>
  <si>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</si>
  <si>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</si>
  <si>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</si>
  <si>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</si>
  <si>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</si>
  <si>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</si>
  <si>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</si>
  <si>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</si>
  <si>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</si>
  <si>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</si>
  <si>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</si>
  <si>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</si>
  <si>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</si>
  <si>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</si>
  <si>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</si>
  <si>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</si>
  <si>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</si>
  <si>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</si>
  <si>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</si>
  <si>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</si>
  <si>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</si>
  <si>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</si>
  <si>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</si>
  <si>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</si>
  <si>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</si>
  <si>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</si>
  <si>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</si>
  <si>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</si>
  <si>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</si>
  <si>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</si>
  <si>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</si>
  <si>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</si>
  <si>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</si>
  <si>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</si>
  <si>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</si>
  <si>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</si>
  <si>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</si>
  <si>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</si>
  <si>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</si>
  <si>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</si>
  <si>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</si>
  <si>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</si>
  <si>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</si>
  <si>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</si>
  <si>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</si>
  <si>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</si>
  <si>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</si>
  <si>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</si>
  <si>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</si>
  <si>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</si>
  <si>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</si>
  <si>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</si>
  <si>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</si>
  <si>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</si>
  <si>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</si>
  <si>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</si>
  <si>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</si>
  <si>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</si>
  <si>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</si>
  <si>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</si>
  <si>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</si>
  <si>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</si>
  <si>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</si>
  <si>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</si>
  <si>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</si>
  <si>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</si>
  <si>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</si>
  <si>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</si>
  <si>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</si>
  <si>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</si>
  <si>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</si>
  <si>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</si>
  <si>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</si>
  <si>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</si>
  <si>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</si>
  <si>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</si>
  <si>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</si>
  <si>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</si>
  <si>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</si>
  <si>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</si>
  <si>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</si>
  <si>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</si>
  <si>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</si>
  <si>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</si>
  <si>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</si>
  <si>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</si>
  <si>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</si>
  <si>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</si>
  <si>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</si>
  <si>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</si>
  <si>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</si>
  <si>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</si>
  <si>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</si>
  <si>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</si>
  <si>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</si>
  <si>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</si>
  <si>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</si>
  <si>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</si>
  <si>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</si>
  <si>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</si>
  <si>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</si>
  <si>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</si>
  <si>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</si>
  <si>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</si>
  <si>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</si>
  <si>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</si>
  <si>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</si>
  <si>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</si>
  <si>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</si>
  <si>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</si>
  <si>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</si>
  <si>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</si>
  <si>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</si>
  <si>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</si>
  <si>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</si>
  <si>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</si>
  <si>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</si>
  <si>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</si>
  <si>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</si>
  <si>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</si>
  <si>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</si>
  <si>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</si>
  <si>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</si>
  <si>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</si>
  <si>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</si>
  <si>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</si>
  <si>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</si>
  <si>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</si>
  <si>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</si>
  <si>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</si>
  <si>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</si>
  <si>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</si>
  <si>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</si>
  <si>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</si>
  <si>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</si>
  <si>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</si>
  <si>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</si>
  <si>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</si>
  <si>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</si>
  <si>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</si>
  <si>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</si>
  <si>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</si>
  <si>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</si>
  <si>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</si>
  <si>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</si>
  <si>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</si>
  <si>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</si>
  <si>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</si>
  <si>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</si>
  <si>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</si>
  <si>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</si>
  <si>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</si>
  <si>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</si>
  <si>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</si>
  <si>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</si>
  <si>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</si>
  <si>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</si>
  <si>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</si>
  <si>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</si>
  <si>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</si>
  <si>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</si>
  <si>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</si>
  <si>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</si>
  <si>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</si>
  <si>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</si>
  <si>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</si>
  <si>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</si>
  <si>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</si>
  <si>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</si>
  <si>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</si>
  <si>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</si>
  <si>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</si>
  <si>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</si>
  <si>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</si>
  <si>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</si>
  <si>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</si>
  <si>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</si>
  <si>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</si>
  <si>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</si>
  <si>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</si>
  <si>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</si>
  <si>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</si>
  <si>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</si>
  <si>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</si>
  <si>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</si>
  <si>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</si>
  <si>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</si>
  <si>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</si>
  <si>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</si>
  <si>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</si>
  <si>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</si>
  <si>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</si>
  <si>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</si>
  <si>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</si>
  <si>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</si>
  <si>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</si>
  <si>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</si>
  <si>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</si>
  <si>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</si>
  <si>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</si>
  <si>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</si>
  <si>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</si>
  <si>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</si>
  <si>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</si>
  <si>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</si>
  <si>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</si>
  <si>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</si>
  <si>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</si>
  <si>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</si>
  <si>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</si>
  <si>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LUGANS</t>
  </si>
  <si>
    <t>L'AVEYRON</t>
  </si>
  <si>
    <t>05128000</t>
  </si>
  <si>
    <t>18310006400033</t>
  </si>
  <si>
    <t>Agence de l'Eau Adour-Garonne</t>
  </si>
  <si>
    <t>34255833500077</t>
  </si>
  <si>
    <t>AQUASCOP BIOLOGIE site de Monptellier</t>
  </si>
  <si>
    <t>VINCENT BOUCHAREYCHAS, ROMAIN VOLKMANN</t>
  </si>
  <si>
    <t>IBMR standard</t>
  </si>
  <si>
    <t>GAUCHE</t>
  </si>
  <si>
    <t>ETIAGE SEVERE</t>
  </si>
  <si>
    <t>ENSOLEILLE</t>
  </si>
  <si>
    <t>FAIBLE</t>
  </si>
  <si>
    <t>PARTIELLEMENT</t>
  </si>
  <si>
    <t>étiage marqué, beaucoup de bryo hors d'eau</t>
  </si>
  <si>
    <t>abondant</t>
  </si>
  <si>
    <t>peu abondant</t>
  </si>
  <si>
    <t>IBMR-19-M141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</si>
</sst>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40">
      <selection activeCell="E19" sqref="E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691062</v>
      </c>
      <c r="G10" s="113"/>
      <c r="H10" s="114"/>
    </row>
    <row r="11" spans="1:8" ht="15">
      <c r="A11" s="10" t="s">
        <v>2277</v>
      </c>
      <c r="B11" s="47">
        <v>43711</v>
      </c>
      <c r="D11" s="10" t="s">
        <v>2280</v>
      </c>
      <c r="E11" s="52">
        <v>6363175</v>
      </c>
      <c r="G11" s="113"/>
      <c r="H11" s="114"/>
    </row>
    <row r="12" spans="1:8" ht="15">
      <c r="A12" s="10" t="s">
        <v>2283</v>
      </c>
      <c r="B12" s="52" t="s">
        <v>5304</v>
      </c>
      <c r="D12" s="10" t="s">
        <v>2281</v>
      </c>
      <c r="E12" s="52">
        <v>690962</v>
      </c>
      <c r="G12" s="115"/>
      <c r="H12" s="116"/>
    </row>
    <row r="13" spans="1:5" ht="17.25" customHeight="1" thickBot="1">
      <c r="A13" s="2"/>
      <c r="B13" s="55"/>
      <c r="D13" s="10" t="s">
        <v>2282</v>
      </c>
      <c r="E13" s="52">
        <v>6363159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691062</v>
      </c>
    </row>
    <row r="18" spans="1:3" ht="15">
      <c r="A18" s="123"/>
      <c r="B18" s="49" t="s">
        <v>2267</v>
      </c>
      <c r="C18" s="61">
        <f>E11</f>
        <v>6363175</v>
      </c>
    </row>
    <row r="19" spans="1:2" ht="15">
      <c r="A19" s="3" t="s">
        <v>2063</v>
      </c>
      <c r="B19" s="29">
        <v>595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8.8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v>
      </c>
      <c r="D35" s="28" t="s">
        <v>2284</v>
      </c>
      <c r="E35" s="32">
        <v>90</v>
      </c>
    </row>
    <row r="36" spans="1:5" s="7" customFormat="1" ht="15" customHeight="1">
      <c r="A36" s="5" t="s">
        <v>2113</v>
      </c>
      <c r="B36" s="30">
        <v>15</v>
      </c>
      <c r="C36" s="6"/>
      <c r="D36" s="8" t="s">
        <v>2112</v>
      </c>
      <c r="E36" s="30">
        <v>85</v>
      </c>
    </row>
    <row r="37" spans="1:5" s="7" customFormat="1" ht="15" customHeight="1">
      <c r="A37" s="5" t="s">
        <v>2111</v>
      </c>
      <c r="B37" s="30">
        <v>6</v>
      </c>
      <c r="C37" s="6"/>
      <c r="D37" s="8" t="s">
        <v>2110</v>
      </c>
      <c r="E37" s="30">
        <v>9.3</v>
      </c>
    </row>
    <row r="38" spans="1:5" s="7" customFormat="1" ht="15" customHeight="1">
      <c r="A38" s="5" t="s">
        <v>2115</v>
      </c>
      <c r="B38" s="30">
        <v>2</v>
      </c>
      <c r="C38" s="6"/>
      <c r="D38" s="8" t="s">
        <v>2115</v>
      </c>
      <c r="E38" s="30">
        <v>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row>
    <row r="58" spans="1:5" s="15" customFormat="1" ht="15">
      <c r="A58" s="3" t="s">
        <v>2094</v>
      </c>
      <c r="B58" s="9">
        <v>5</v>
      </c>
      <c r="C58" s="6"/>
      <c r="D58" s="10" t="s">
        <v>2094</v>
      </c>
      <c r="E58" s="9">
        <v>3</v>
      </c>
    </row>
    <row r="59" spans="1:5" s="15" customFormat="1" ht="15">
      <c r="A59" s="3" t="s">
        <v>2093</v>
      </c>
      <c r="B59" s="9">
        <v>2</v>
      </c>
      <c r="C59" s="6"/>
      <c r="D59" s="10" t="s">
        <v>2093</v>
      </c>
      <c r="E59" s="9">
        <v>5</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5</v>
      </c>
      <c r="C67" s="6"/>
      <c r="D67" s="10" t="s">
        <v>2087</v>
      </c>
      <c r="E67" s="9">
        <v>2</v>
      </c>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3</v>
      </c>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3</v>
      </c>
    </row>
    <row r="85" spans="1:5" s="15" customFormat="1" ht="15">
      <c r="A85" s="3" t="s">
        <v>2073</v>
      </c>
      <c r="B85" s="9">
        <v>3</v>
      </c>
      <c r="C85" s="6"/>
      <c r="D85" s="10" t="s">
        <v>2073</v>
      </c>
      <c r="E85" s="9">
        <v>4</v>
      </c>
    </row>
    <row r="86" spans="1:5" s="15" customFormat="1" ht="15">
      <c r="A86" s="3" t="s">
        <v>2072</v>
      </c>
      <c r="B86" s="9"/>
      <c r="C86" s="6"/>
      <c r="D86" s="10" t="s">
        <v>2072</v>
      </c>
      <c r="E86" s="9">
        <v>2</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c r="E98" s="35">
        <v>0.05</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0.01</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0.25</v>
      </c>
      <c r="E100" s="35">
        <v>0.01</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0.2</v>
      </c>
      <c r="E101" s="35">
        <v>0.01</v>
      </c>
      <c r="F101" s="35" t="s">
        <v>2290</v>
      </c>
      <c r="G101" s="79"/>
      <c r="H101" s="80"/>
    </row>
    <row r="102" spans="1:8" ht="15">
      <c r="A102" s="33" t="s">
        <v>435</v>
      </c>
      <c r="B102" s="20" t="str">
        <f>IF(A102="NEWCOD",IF(ISBLANK(G102),"renseigner le champ 'Nouveau taxon'",G102),VLOOKUP(A102,'Ref Taxo'!A:B,2,FALSE))</f>
        <v>Cinclidotus riparius</v>
      </c>
      <c r="C102" s="21">
        <f>IF(A102="NEWCOD",IF(ISBLANK(H102),"NoCod",H102),VLOOKUP(A102,'Ref Taxo'!A:D,4,FALSE))</f>
        <v>1321</v>
      </c>
      <c r="D102" s="34">
        <v>0.1</v>
      </c>
      <c r="E102" s="35">
        <v>0.01</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0.1</v>
      </c>
      <c r="E103" s="35">
        <v>0.02</v>
      </c>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1.15</v>
      </c>
      <c r="E104" s="35">
        <v>0.08</v>
      </c>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0.25</v>
      </c>
      <c r="E105" s="35"/>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c r="E106" s="35">
        <v>0.01</v>
      </c>
      <c r="F106" s="35" t="s">
        <v>2290</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c r="E107" s="35">
        <v>0.01</v>
      </c>
      <c r="F107" s="35" t="s">
        <v>2290</v>
      </c>
      <c r="G107" s="79"/>
      <c r="H107" s="80"/>
    </row>
    <row r="108" spans="1:8" ht="15">
      <c r="A108" s="33" t="s">
        <v>1835</v>
      </c>
      <c r="B108" s="20" t="str">
        <f>IF(A108="NEWCOD",IF(ISBLANK(G108),"renseigner le champ 'Nouveau taxon'",G108),VLOOKUP(A108,'Ref Taxo'!A:B,2,FALSE))</f>
        <v>Solanum dulcamara</v>
      </c>
      <c r="C108" s="21">
        <f>IF(A108="NEWCOD",IF(ISBLANK(H108),"NoCod",H108),VLOOKUP(A108,'Ref Taxo'!A:D,4,FALSE))</f>
        <v>1964</v>
      </c>
      <c r="D108" s="34"/>
      <c r="E108" s="35">
        <v>0.01</v>
      </c>
      <c r="F108" s="35" t="s">
        <v>2290</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c r="E109" s="35">
        <v>0.01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2020-02-28T17:31:26Z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