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<sst xmlns="http://schemas.openxmlformats.org/spreadsheetml/2006/main" count="6489" uniqueCount="5306">
  <si>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</si>
  <si>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</si>
  <si>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</si>
  <si>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</si>
  <si>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</si>
  <si>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</si>
  <si>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</si>
  <si>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</si>
  <si>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</si>
  <si>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</si>
  <si>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</si>
  <si>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</si>
  <si>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</si>
  <si>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</si>
  <si>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</si>
  <si>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</si>
  <si>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</si>
  <si>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</si>
  <si>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</si>
  <si>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</si>
  <si>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</si>
  <si>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</si>
  <si>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</si>
  <si>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</si>
  <si>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</si>
  <si>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</si>
  <si>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</si>
  <si>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</si>
  <si>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</si>
  <si>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</si>
  <si>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</si>
  <si>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</si>
  <si>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</si>
  <si>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</si>
  <si>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</si>
  <si>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</si>
  <si>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</si>
  <si>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</si>
  <si>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</si>
  <si>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</si>
  <si>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</si>
  <si>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</si>
  <si>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</si>
  <si>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</si>
  <si>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</si>
  <si>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</si>
  <si>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</si>
  <si>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</si>
  <si>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</si>
  <si>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</si>
  <si>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</si>
  <si>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</si>
  <si>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</si>
  <si>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</si>
  <si>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</si>
  <si>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</si>
  <si>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</si>
  <si>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</si>
  <si>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</si>
  <si>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</si>
  <si>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</si>
  <si>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</si>
  <si>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</si>
  <si>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</si>
  <si>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</si>
  <si>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</si>
  <si>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</si>
  <si>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</si>
  <si>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</si>
  <si>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</si>
  <si>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</si>
  <si>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</si>
  <si>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</si>
  <si>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</si>
  <si>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</si>
  <si>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</si>
  <si>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</si>
  <si>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</si>
  <si>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</si>
  <si>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</si>
  <si>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</si>
  <si>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</si>
  <si>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</si>
  <si>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</si>
  <si>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</si>
  <si>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</si>
  <si>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</si>
  <si>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</si>
  <si>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</si>
  <si>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</si>
  <si>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</si>
  <si>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</si>
  <si>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</si>
  <si>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</si>
  <si>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</si>
  <si>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</si>
  <si>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</si>
  <si>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</si>
  <si>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</si>
  <si>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</si>
  <si>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</si>
  <si>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</si>
  <si>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</si>
  <si>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</si>
  <si>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</si>
  <si>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</si>
  <si>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</si>
  <si>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</si>
  <si>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</si>
  <si>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</si>
  <si>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</si>
  <si>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</si>
  <si>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</si>
  <si>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</si>
  <si>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</si>
  <si>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</si>
  <si>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</si>
  <si>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</si>
  <si>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</si>
  <si>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</si>
  <si>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</si>
  <si>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</si>
  <si>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</si>
  <si>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</si>
  <si>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</si>
  <si>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</si>
  <si>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</si>
  <si>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</si>
  <si>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</si>
  <si>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</si>
  <si>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</si>
  <si>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</si>
  <si>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</si>
  <si>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</si>
  <si>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</si>
  <si>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</si>
  <si>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</si>
  <si>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</si>
  <si>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</si>
  <si>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</si>
  <si>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</si>
  <si>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</si>
  <si>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</si>
  <si>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</si>
  <si>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</si>
  <si>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</si>
  <si>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</si>
  <si>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</si>
  <si>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</si>
  <si>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</si>
  <si>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</si>
  <si>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</si>
  <si>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</si>
  <si>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</si>
  <si>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</si>
  <si>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</si>
  <si>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</si>
  <si>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</si>
  <si>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</si>
  <si>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</si>
  <si>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</si>
  <si>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</si>
  <si>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</si>
  <si>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</si>
  <si>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</si>
  <si>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</si>
  <si>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</si>
  <si>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</si>
  <si>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</si>
  <si>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</si>
  <si>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</si>
  <si>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</si>
  <si>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</si>
  <si>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</si>
  <si>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</si>
  <si>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</si>
  <si>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</si>
  <si>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</si>
  <si>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</si>
  <si>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</si>
  <si>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</si>
  <si>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</si>
  <si>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</si>
  <si>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</si>
  <si>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</si>
  <si>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</si>
  <si>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</si>
  <si>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</si>
  <si>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</si>
  <si>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</si>
  <si>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</si>
  <si>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</si>
  <si>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</si>
  <si>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</si>
  <si>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</si>
  <si>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</si>
  <si>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</si>
  <si>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</si>
  <si>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</si>
  <si>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</si>
  <si>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</si>
  <si>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</si>
  <si>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</si>
  <si>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</si>
  <si>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</si>
  <si>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</si>
  <si>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</si>
  <si>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</si>
  <si>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</si>
  <si>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</si>
  <si>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</si>
  <si>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</si>
  <si>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</si>
  <si>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</si>
  <si>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</si>
  <si>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</si>
  <si>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</si>
  <si>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</si>
  <si>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</si>
  <si>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</si>
  <si>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</si>
  <si>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</si>
  <si>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</si>
  <si>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</si>
  <si>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</si>
  <si>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</si>
  <si>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</si>
  <si>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</si>
  <si>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</si>
  <si>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</si>
  <si>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</si>
  <si>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</si>
  <si>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</si>
  <si>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</si>
  <si>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</si>
  <si>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</si>
  <si>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</si>
  <si>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</si>
  <si>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</si>
  <si>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</si>
  <si>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</si>
  <si>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</si>
  <si>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</si>
  <si>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</si>
  <si>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</si>
  <si>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</si>
  <si>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</si>
  <si>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</si>
  <si>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</si>
  <si>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</si>
  <si>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</si>
  <si>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</si>
  <si>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</si>
  <si>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</si>
  <si>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</si>
  <si>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</si>
  <si>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</si>
  <si>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</si>
  <si>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</si>
  <si>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</si>
  <si>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</si>
  <si>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</si>
  <si>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</si>
  <si>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</si>
  <si>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</si>
  <si>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</si>
  <si>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</si>
  <si>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</si>
  <si>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</si>
  <si>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</si>
  <si>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</si>
  <si>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</si>
  <si>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</si>
  <si>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</si>
  <si>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</si>
  <si>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</si>
  <si>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</si>
  <si>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</si>
  <si>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</si>
  <si>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</si>
  <si>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</si>
  <si>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</si>
  <si>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</si>
  <si>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</si>
  <si>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</si>
  <si>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</si>
  <si>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</si>
  <si>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</si>
  <si>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</si>
  <si>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</si>
  <si>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</si>
  <si>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</si>
  <si>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</si>
  <si>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</si>
  <si>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</si>
  <si>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</si>
  <si>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</si>
  <si>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</si>
  <si>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</si>
  <si>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</si>
  <si>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</si>
  <si>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</si>
  <si>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</si>
  <si>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</si>
  <si>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</si>
  <si>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</si>
  <si>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</si>
  <si>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</si>
  <si>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</si>
  <si>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</si>
  <si>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</si>
  <si>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</si>
  <si>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</si>
  <si>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</si>
  <si>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</si>
  <si>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</si>
  <si>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</si>
  <si>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</si>
  <si>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</si>
  <si>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</si>
  <si>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</si>
  <si>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</si>
  <si>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</si>
  <si>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</si>
  <si>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</si>
  <si>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</si>
  <si>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</si>
  <si>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</si>
  <si>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</si>
  <si>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</si>
  <si>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</si>
  <si>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</si>
  <si>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</si>
  <si>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</si>
  <si>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</si>
  <si>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</si>
  <si>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</si>
  <si>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</si>
  <si>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</si>
  <si>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</si>
  <si>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</si>
  <si>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</si>
  <si>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</si>
  <si>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</si>
  <si>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</si>
  <si>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</si>
  <si>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</si>
  <si>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</si>
  <si>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</si>
  <si>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</si>
  <si>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</si>
  <si>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</si>
  <si>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</si>
  <si>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</si>
  <si>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</si>
  <si>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</si>
  <si>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</si>
  <si>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</si>
  <si>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</si>
  <si>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</si>
  <si>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</si>
  <si>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</si>
  <si>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</si>
  <si>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</si>
  <si>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</si>
  <si>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</si>
  <si>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</si>
  <si>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</si>
  <si>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</si>
  <si>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</si>
  <si>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</si>
  <si>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</si>
  <si>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</si>
  <si>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</si>
  <si>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</si>
  <si>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</si>
  <si>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</si>
  <si>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</si>
  <si>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</si>
  <si>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</si>
  <si>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</si>
  <si>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</si>
  <si>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</si>
  <si>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</si>
  <si>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</si>
  <si>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</si>
  <si>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</si>
  <si>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</si>
  <si>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</si>
  <si>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</si>
  <si>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</si>
  <si>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</si>
  <si>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</si>
  <si>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</si>
  <si>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</si>
  <si>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</si>
  <si>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</si>
  <si>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</si>
  <si>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</si>
  <si>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</si>
  <si>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</si>
  <si>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</si>
  <si>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</si>
  <si>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</si>
  <si>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</si>
  <si>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</si>
  <si>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</si>
  <si>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</si>
  <si>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</si>
  <si>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</si>
  <si>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</si>
  <si>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</si>
  <si>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</si>
  <si>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</si>
  <si>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</si>
  <si>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</si>
  <si>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</si>
  <si>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</si>
  <si>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</si>
  <si>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</si>
  <si>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</si>
  <si>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</si>
  <si>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</si>
  <si>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</si>
  <si>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</si>
  <si>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</si>
  <si>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</si>
  <si>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</si>
  <si>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</si>
  <si>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</si>
  <si>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</si>
  <si>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</si>
  <si>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</si>
  <si>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</si>
  <si>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</si>
  <si>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</si>
  <si>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</si>
  <si>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</si>
  <si>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</si>
  <si>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</si>
  <si>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</si>
  <si>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</si>
  <si>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</si>
  <si>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</si>
  <si>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</si>
  <si>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</si>
  <si>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</si>
  <si>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</si>
  <si>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</si>
  <si>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</si>
  <si>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</si>
  <si>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</si>
  <si>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</si>
  <si>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</si>
  <si>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</si>
  <si>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</si>
  <si>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</si>
  <si>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</si>
  <si>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</si>
  <si>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</si>
  <si>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</si>
  <si>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</si>
  <si>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</si>
  <si>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</si>
  <si>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</si>
  <si>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</si>
  <si>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</si>
  <si>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</si>
  <si>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</si>
  <si>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</si>
  <si>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</si>
  <si>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</si>
  <si>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</si>
  <si>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</si>
  <si>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</si>
  <si>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</si>
  <si>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</si>
  <si>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</si>
  <si>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</si>
  <si>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</si>
  <si>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</si>
  <si>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</si>
  <si>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</si>
  <si>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</si>
  <si>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</si>
  <si>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</si>
  <si>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</si>
  <si>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</si>
  <si>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</si>
  <si>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</si>
  <si>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</si>
  <si>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</si>
  <si>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</si>
  <si>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</si>
  <si>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</si>
  <si>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</si>
  <si>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</si>
  <si>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</si>
  <si>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</si>
  <si>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</si>
  <si>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</si>
  <si>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</si>
  <si>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</si>
  <si>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</si>
  <si>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</si>
  <si>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</si>
  <si>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</si>
  <si>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</si>
  <si>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</si>
  <si>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</si>
  <si>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</si>
  <si>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</si>
  <si>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</si>
  <si>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</si>
  <si>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</si>
  <si>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</si>
  <si>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</si>
  <si>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</si>
  <si>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</si>
  <si>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</si>
  <si>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</si>
  <si>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</si>
  <si>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</si>
  <si>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</si>
  <si>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</si>
  <si>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</si>
  <si>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</si>
  <si>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</si>
  <si>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</si>
  <si>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</si>
  <si>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</si>
  <si>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</si>
  <si>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</si>
  <si>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</si>
  <si>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</si>
  <si>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</si>
  <si>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</si>
  <si>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</si>
  <si>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</si>
  <si>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</si>
  <si>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</si>
  <si>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</si>
  <si>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</si>
  <si>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</si>
  <si>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</si>
  <si>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</si>
  <si>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</si>
  <si>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</si>
  <si>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</si>
  <si>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</si>
  <si>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</si>
  <si>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</si>
  <si>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</si>
  <si>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</si>
  <si>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</si>
  <si>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</si>
  <si>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</si>
  <si>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</si>
  <si>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</si>
  <si>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</si>
  <si>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</si>
  <si>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</si>
  <si>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</si>
  <si>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</si>
  <si>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</si>
  <si>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</si>
  <si>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</si>
  <si>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</si>
  <si>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</si>
  <si>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</si>
  <si>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</si>
  <si>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</si>
  <si>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</si>
  <si>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</si>
  <si>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</si>
  <si>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</si>
  <si>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</si>
  <si>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</si>
  <si>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</si>
  <si>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</si>
  <si>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</si>
  <si>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</si>
  <si>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</si>
  <si>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</si>
  <si>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</si>
  <si>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</si>
  <si>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</si>
  <si>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</si>
  <si>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</si>
  <si>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</si>
  <si>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</si>
  <si>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</si>
  <si>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</si>
  <si>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</si>
  <si>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</si>
  <si>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</si>
  <si>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</si>
  <si>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</si>
  <si>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</si>
  <si>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</si>
  <si>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</si>
  <si>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</si>
  <si>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</si>
  <si>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</si>
  <si>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</si>
  <si>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</si>
  <si>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</si>
  <si>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</si>
  <si>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</si>
  <si>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</si>
  <si>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</si>
  <si>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</si>
  <si>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</si>
  <si>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</si>
  <si>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</si>
  <si>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</si>
  <si>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</si>
  <si>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</si>
  <si>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</si>
  <si>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</si>
  <si>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</si>
  <si>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</si>
  <si>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</si>
  <si>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</si>
  <si>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</si>
  <si>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</si>
  <si>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</si>
  <si>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</si>
  <si>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</si>
  <si>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</si>
  <si>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</si>
  <si>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</si>
  <si>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</si>
  <si>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</si>
  <si>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</si>
  <si>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</si>
  <si>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</si>
  <si>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</si>
  <si>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</si>
  <si>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</si>
  <si>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</si>
  <si>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</si>
  <si>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</si>
  <si>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</si>
  <si>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</si>
  <si>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</si>
  <si>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</si>
  <si>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</si>
  <si>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</si>
  <si>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</si>
  <si>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</si>
  <si>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</si>
  <si>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</si>
  <si>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</si>
  <si>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</si>
  <si>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</si>
  <si>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</si>
  <si>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</si>
  <si>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</si>
  <si>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</si>
  <si>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</si>
  <si>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</si>
  <si>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</si>
  <si>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</si>
  <si>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</si>
  <si>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</si>
  <si>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</si>
  <si>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</si>
  <si>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</si>
  <si>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</si>
  <si>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</si>
  <si>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</si>
  <si>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</si>
  <si>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</si>
  <si>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</si>
  <si>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</si>
  <si>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</si>
  <si>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</si>
  <si>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</si>
  <si>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</si>
  <si>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</si>
  <si>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</si>
  <si>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</si>
  <si>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</si>
  <si>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</si>
  <si>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</si>
  <si>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</si>
  <si>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</si>
  <si>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</si>
  <si>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</si>
  <si>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</si>
  <si>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</si>
  <si>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</si>
  <si>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</si>
  <si>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</si>
  <si>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</si>
  <si>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</si>
  <si>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</si>
  <si>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</si>
  <si>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</si>
  <si>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</si>
  <si>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</si>
  <si>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</si>
  <si>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</si>
  <si>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</si>
  <si>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</si>
  <si>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</si>
  <si>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</si>
  <si>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</si>
  <si>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</si>
  <si>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</si>
  <si>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</si>
  <si>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</si>
  <si>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</si>
  <si>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</si>
  <si>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</si>
  <si>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</si>
  <si>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</si>
  <si>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</si>
  <si>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</si>
  <si>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</si>
  <si>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</si>
  <si>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</si>
  <si>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</si>
  <si>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</si>
  <si>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</si>
  <si>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</si>
  <si>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</si>
  <si>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</si>
  <si>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</si>
  <si>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</si>
  <si>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</si>
  <si>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</si>
  <si>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</si>
  <si>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</si>
  <si>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</si>
  <si>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</si>
  <si>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</si>
  <si>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</si>
  <si>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</si>
  <si>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</si>
  <si>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</si>
  <si>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</si>
  <si>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</si>
  <si>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</si>
  <si>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</si>
  <si>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</si>
  <si>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</si>
  <si>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</si>
  <si>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</si>
  <si>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</si>
  <si>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</si>
  <si>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</si>
  <si>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</si>
  <si>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</si>
  <si>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</si>
  <si>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</si>
  <si>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</si>
  <si>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</si>
  <si>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</si>
  <si>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</si>
  <si>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</si>
  <si>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</si>
  <si>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</si>
  <si>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</si>
  <si>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</si>
  <si>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</si>
  <si>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</si>
  <si>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</si>
  <si>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</si>
  <si>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</si>
  <si>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</si>
  <si>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</si>
  <si>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</si>
  <si>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</si>
  <si>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</si>
  <si>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</si>
  <si>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</si>
  <si>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</si>
  <si>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</si>
  <si>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</si>
  <si>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</si>
  <si>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</si>
  <si>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</si>
  <si>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</si>
  <si>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</si>
  <si>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</si>
  <si>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</si>
  <si>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</si>
  <si>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</si>
  <si>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</si>
  <si>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</si>
  <si>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</si>
  <si>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</si>
  <si>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</si>
  <si>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</si>
  <si>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</si>
  <si>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</si>
  <si>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</si>
  <si>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</si>
  <si>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</si>
  <si>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</si>
  <si>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</si>
  <si>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</si>
  <si>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</si>
  <si>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</si>
  <si>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</si>
  <si>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</si>
  <si>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</si>
  <si>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</si>
  <si>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</si>
  <si>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</si>
  <si>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</si>
  <si>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</si>
  <si>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</si>
  <si>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</si>
  <si>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</si>
  <si>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</si>
  <si>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</si>
  <si>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</si>
  <si>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</si>
  <si>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</si>
  <si>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</si>
  <si>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</si>
  <si>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</si>
  <si>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</si>
  <si>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</si>
  <si>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</si>
  <si>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</si>
  <si>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</si>
  <si>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</si>
  <si>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</si>
  <si>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</si>
  <si>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</si>
  <si>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</si>
  <si>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</si>
  <si>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</si>
  <si>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</si>
  <si>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</si>
  <si>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</si>
  <si>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</si>
  <si>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</si>
  <si>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</si>
  <si>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</si>
  <si>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</si>
  <si>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</si>
  <si>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</si>
  <si>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</si>
  <si>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</si>
  <si>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</si>
  <si>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</si>
  <si>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</si>
  <si>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</si>
  <si>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</si>
  <si>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</si>
  <si>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</si>
  <si>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</si>
  <si>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</si>
  <si>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</si>
  <si>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</si>
  <si>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</si>
  <si>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</si>
  <si>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</si>
  <si>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</si>
  <si>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</si>
  <si>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</si>
  <si>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</si>
  <si>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</si>
  <si>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</si>
  <si>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</si>
  <si>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</si>
  <si>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</si>
  <si>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</si>
  <si>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</si>
  <si>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</si>
  <si>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</si>
  <si>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</si>
  <si>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</si>
  <si>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</si>
  <si>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</si>
  <si>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</si>
  <si>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</si>
  <si>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</si>
  <si>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</si>
  <si>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</si>
  <si>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</si>
  <si>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</si>
  <si>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</si>
  <si>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</si>
  <si>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</si>
  <si>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</si>
  <si>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</si>
  <si>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</si>
  <si>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</si>
  <si>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</si>
  <si>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</si>
  <si>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</si>
  <si>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</si>
  <si>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</si>
  <si>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</si>
  <si>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</si>
  <si>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</si>
  <si>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</si>
  <si>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</si>
  <si>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</si>
  <si>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</si>
  <si>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</si>
  <si>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</si>
  <si>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</si>
  <si>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</si>
  <si>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</si>
  <si>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</si>
  <si>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</si>
  <si>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</si>
  <si>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</si>
  <si>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</si>
  <si>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</si>
  <si>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</si>
  <si>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</si>
  <si>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</si>
  <si>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</si>
  <si>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</si>
  <si>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</si>
  <si>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</si>
  <si>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</si>
  <si>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</si>
  <si>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</si>
  <si>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</si>
  <si>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</si>
  <si>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</si>
  <si>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</si>
  <si>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</si>
  <si>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</si>
  <si>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</si>
  <si>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</si>
  <si>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</si>
  <si>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</si>
  <si>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</si>
  <si>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</si>
  <si>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</si>
  <si>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</si>
  <si>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</si>
  <si>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</si>
  <si>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</si>
  <si>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</si>
  <si>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</si>
  <si>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</si>
  <si>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</si>
  <si>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</si>
  <si>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</si>
  <si>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</si>
  <si>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</si>
  <si>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</si>
  <si>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</si>
  <si>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</si>
  <si>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</si>
  <si>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</si>
  <si>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</si>
  <si>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</si>
  <si>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</si>
  <si>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</si>
  <si>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</si>
  <si>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</si>
  <si>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</si>
  <si>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</si>
  <si>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</si>
  <si>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</si>
  <si>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</si>
  <si>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</si>
  <si>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</si>
  <si>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</si>
  <si>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</si>
  <si>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</si>
  <si>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</si>
  <si>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</si>
  <si>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</si>
  <si>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</si>
  <si>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</si>
  <si>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</si>
  <si>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</si>
  <si>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</si>
  <si>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</si>
  <si>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</si>
  <si>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</si>
  <si>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</si>
  <si>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</si>
  <si>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</si>
  <si>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</si>
  <si>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</si>
  <si>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</si>
  <si>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</si>
  <si>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</si>
  <si>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</si>
  <si>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</si>
  <si>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</si>
  <si>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</si>
  <si>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</si>
  <si>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</si>
  <si>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</si>
  <si>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</si>
  <si>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</si>
  <si>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</si>
  <si>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</si>
  <si>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</si>
  <si>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</si>
  <si>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</si>
  <si>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</si>
  <si>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</si>
  <si>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</si>
  <si>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</si>
  <si>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</si>
  <si>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</si>
  <si>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</si>
  <si>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</si>
  <si>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</si>
  <si>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</si>
  <si>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</si>
  <si>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</si>
  <si>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</si>
  <si>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</si>
  <si>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</si>
  <si>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</si>
  <si>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</si>
  <si>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</si>
  <si>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</si>
  <si>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</si>
  <si>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</si>
  <si>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</si>
  <si>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</si>
  <si>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</si>
  <si>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</si>
  <si>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</si>
  <si>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</si>
  <si>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</si>
  <si>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</si>
  <si>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</si>
  <si>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</si>
  <si>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</si>
  <si>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</si>
  <si>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</si>
  <si>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</si>
  <si>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</si>
  <si>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</si>
  <si>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</si>
  <si>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</si>
  <si>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</si>
  <si>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</si>
  <si>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</si>
  <si>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</si>
  <si>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</si>
  <si>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</si>
  <si>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</si>
  <si>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</si>
  <si>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</si>
  <si>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</si>
  <si>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</si>
  <si>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</si>
  <si>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</si>
  <si>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</si>
  <si>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</si>
  <si>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</si>
  <si>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</si>
  <si>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</si>
  <si>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</si>
  <si>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</si>
  <si>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</si>
  <si>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</si>
  <si>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</si>
  <si>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</si>
  <si>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</si>
  <si>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</si>
  <si>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</si>
  <si>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</si>
  <si>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</si>
  <si>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</si>
  <si>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</si>
  <si>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</si>
  <si>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</si>
  <si>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</si>
  <si>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</si>
  <si>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</si>
  <si>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</si>
  <si>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</si>
  <si>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</si>
  <si>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</si>
  <si>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</si>
  <si>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</si>
  <si>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</si>
  <si>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</si>
  <si>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</si>
  <si>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</si>
  <si>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</si>
  <si>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</si>
  <si>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</si>
  <si>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</si>
  <si>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</si>
  <si>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</si>
  <si>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</si>
  <si>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</si>
  <si>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</si>
  <si>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</si>
  <si>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</si>
  <si>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</si>
  <si>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</si>
  <si>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</si>
  <si>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</si>
  <si>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</si>
  <si>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</si>
  <si>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</si>
  <si>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</si>
  <si>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</si>
  <si>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</si>
  <si>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</si>
  <si>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</si>
  <si>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</si>
  <si>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</si>
  <si>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</si>
  <si>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</si>
  <si>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</si>
  <si>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</si>
  <si>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</si>
  <si>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</si>
  <si>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</si>
  <si>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</si>
  <si>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</si>
  <si>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</si>
  <si>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</si>
  <si>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</si>
  <si>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</si>
  <si>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</si>
  <si>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</si>
  <si>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</si>
  <si>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</si>
  <si>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</si>
  <si>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</si>
  <si>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</si>
  <si>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</si>
  <si>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</si>
  <si>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</si>
  <si>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</si>
  <si>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</si>
  <si>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</si>
  <si>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</si>
  <si>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</si>
  <si>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</si>
  <si>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</si>
  <si>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</si>
  <si>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</si>
  <si>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</si>
  <si>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</si>
  <si>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</si>
  <si>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</si>
  <si>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</si>
  <si>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</si>
  <si>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</si>
  <si>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</si>
  <si>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</si>
  <si>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</si>
  <si>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</si>
  <si>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</si>
  <si>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</si>
  <si>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</si>
  <si>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</si>
  <si>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</si>
  <si>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</si>
  <si>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</si>
  <si>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</si>
  <si>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</si>
  <si>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</si>
  <si>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</si>
  <si>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</si>
  <si>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</si>
  <si>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</si>
  <si>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</si>
  <si>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</si>
  <si>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</si>
  <si>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</si>
  <si>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</si>
  <si>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</si>
  <si>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</si>
  <si>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</si>
  <si>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</si>
  <si>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</si>
  <si>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</si>
  <si>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</si>
  <si>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</si>
  <si>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</si>
  <si>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</si>
  <si>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</si>
  <si>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</si>
  <si>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</si>
  <si>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</si>
  <si>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</si>
  <si>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</si>
  <si>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</si>
  <si>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</si>
  <si>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</si>
  <si>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</si>
  <si>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</si>
  <si>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</si>
  <si>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</si>
  <si>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</si>
  <si>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</si>
  <si>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</si>
  <si>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</si>
  <si>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</si>
  <si>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</si>
  <si>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</si>
  <si>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</si>
  <si>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</si>
  <si>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</si>
  <si>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</si>
  <si>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</si>
  <si>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</si>
  <si>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</si>
  <si>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</si>
  <si>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</si>
  <si>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</si>
  <si>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</si>
  <si>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</si>
  <si>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</si>
  <si>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</si>
  <si>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</si>
  <si>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</si>
  <si>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</si>
  <si>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</si>
  <si>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</si>
  <si>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</si>
  <si>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</si>
  <si>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</si>
  <si>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</si>
  <si>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</si>
  <si>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</si>
  <si>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</si>
  <si>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</si>
  <si>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</si>
  <si>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</si>
  <si>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</si>
  <si>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</si>
  <si>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</si>
  <si>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</si>
  <si>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</si>
  <si>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</si>
  <si>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</si>
  <si>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</si>
  <si>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</si>
  <si>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</si>
  <si>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</si>
  <si>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</si>
  <si>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</si>
  <si>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</si>
  <si>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</si>
  <si>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</si>
  <si>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</si>
  <si>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</si>
  <si>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</si>
  <si>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</si>
  <si>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</si>
  <si>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</si>
  <si>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</si>
  <si>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</si>
  <si>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</si>
  <si>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</si>
  <si>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</si>
  <si>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</si>
  <si>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</si>
  <si>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</si>
  <si>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</si>
  <si>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</si>
  <si>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</si>
  <si>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</si>
  <si>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</si>
  <si>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</si>
  <si>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</si>
  <si>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</si>
  <si>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</si>
  <si>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</si>
  <si>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</si>
  <si>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</si>
  <si>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</si>
  <si>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</si>
  <si>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</si>
  <si>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</si>
  <si>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</si>
  <si>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</si>
  <si>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</si>
  <si>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</si>
  <si>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</si>
  <si>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</si>
  <si>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</si>
  <si>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</si>
  <si>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</si>
  <si>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</si>
  <si>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</si>
  <si>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</si>
  <si>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</si>
  <si>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</si>
  <si>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</si>
  <si>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</si>
  <si>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</si>
  <si>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</si>
  <si>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</si>
  <si>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</si>
  <si>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</si>
  <si>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</si>
  <si>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</si>
  <si>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</si>
  <si>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</si>
  <si>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</si>
  <si>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</si>
  <si>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</si>
  <si>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</si>
  <si>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</si>
  <si>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</si>
  <si>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</si>
  <si>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</si>
  <si>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</si>
  <si>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</si>
  <si>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</si>
  <si>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</si>
  <si>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</si>
  <si>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</si>
  <si>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</si>
  <si>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</si>
  <si>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</si>
  <si>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</si>
  <si>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</si>
  <si>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</si>
  <si>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</si>
  <si>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</si>
  <si>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</si>
  <si>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</si>
  <si>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</si>
  <si>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</si>
  <si>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</si>
  <si>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</si>
  <si>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</si>
  <si>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</si>
  <si>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</si>
  <si>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</si>
  <si>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</si>
  <si>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</si>
  <si>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</si>
  <si>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</si>
  <si>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</si>
  <si>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</si>
  <si>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</si>
  <si>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</si>
  <si>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</si>
  <si>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</si>
  <si>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</si>
  <si>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</si>
  <si>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</si>
  <si>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</si>
  <si>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</si>
  <si>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</si>
  <si>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</si>
  <si>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</si>
  <si>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</si>
  <si>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</si>
  <si>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</si>
  <si>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</si>
  <si>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</si>
  <si>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</si>
  <si>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</si>
  <si>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</si>
  <si>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</si>
  <si>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</si>
  <si>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</si>
  <si>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</si>
  <si>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</si>
  <si>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</si>
  <si>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</si>
  <si>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</si>
  <si>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</si>
  <si>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</si>
  <si>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</si>
  <si>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</si>
  <si>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</si>
  <si>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</si>
  <si>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</si>
  <si>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</si>
  <si>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</si>
  <si>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</si>
  <si>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</si>
  <si>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</si>
  <si>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</si>
  <si>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</si>
  <si>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</si>
  <si>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</si>
  <si>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</si>
  <si>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</si>
  <si>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</si>
  <si>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</si>
  <si>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</si>
  <si>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</si>
  <si>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</si>
  <si>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</si>
  <si>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</si>
  <si>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</si>
  <si>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</si>
  <si>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</si>
  <si>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</si>
  <si>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</si>
  <si>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</si>
  <si>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</si>
  <si>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</si>
  <si>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</si>
  <si>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</si>
  <si>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</si>
  <si>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</si>
  <si>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</si>
  <si>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</si>
  <si>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</si>
  <si>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</si>
  <si>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</si>
  <si>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</si>
  <si>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</si>
  <si>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</si>
  <si>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</si>
  <si>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</si>
  <si>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</si>
  <si>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</si>
  <si>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</si>
  <si>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</si>
  <si>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</si>
  <si>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</si>
  <si>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</si>
  <si>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</si>
  <si>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</si>
  <si>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</si>
  <si>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</si>
  <si>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</si>
  <si>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</si>
  <si>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</si>
  <si>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</si>
  <si>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</si>
  <si>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</si>
  <si>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</si>
  <si>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</si>
  <si>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</si>
  <si>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</si>
  <si>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</si>
  <si>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</si>
  <si>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</si>
  <si>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</si>
  <si>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</si>
  <si>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</si>
  <si>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</si>
  <si>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</si>
  <si>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</si>
  <si>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</si>
  <si>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</si>
  <si>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</si>
  <si>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</si>
  <si>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</si>
  <si>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</si>
  <si>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</si>
  <si>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</si>
  <si>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</si>
  <si>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</si>
  <si>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</si>
  <si>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</si>
  <si>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</si>
  <si>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</si>
  <si>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</si>
  <si>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</si>
  <si>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</si>
  <si>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</si>
  <si>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</si>
  <si>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</si>
  <si>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</si>
  <si>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</si>
  <si>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</si>
  <si>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</si>
  <si>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</si>
  <si>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</si>
  <si>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</si>
  <si>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</si>
  <si>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</si>
  <si>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</si>
  <si>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</si>
  <si>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</si>
  <si>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</si>
  <si>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</si>
  <si>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</si>
  <si>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</si>
  <si>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</si>
  <si>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</si>
  <si>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</si>
  <si>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</si>
  <si>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</si>
  <si>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</si>
  <si>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</si>
  <si>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</si>
  <si>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</si>
  <si>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</si>
  <si>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</si>
  <si>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</si>
  <si>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</si>
  <si>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</si>
  <si>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</si>
  <si>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</si>
  <si>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</si>
  <si>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</si>
  <si>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</si>
  <si>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</si>
  <si>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</si>
  <si>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</si>
  <si>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</si>
  <si>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</si>
  <si>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</si>
  <si>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</si>
  <si>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</si>
  <si>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</si>
  <si>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</si>
  <si>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</si>
  <si>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</si>
  <si>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</si>
  <si>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</si>
  <si>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</si>
  <si>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</si>
  <si>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</si>
  <si>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</si>
  <si>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</si>
  <si>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</si>
  <si>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</si>
  <si>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</si>
  <si>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</si>
  <si>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</si>
  <si>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</si>
  <si>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</si>
  <si>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</si>
  <si>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</si>
  <si>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</si>
  <si>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</si>
  <si>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</si>
  <si>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</si>
  <si>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</si>
  <si>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</si>
  <si>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</si>
  <si>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</si>
  <si>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</si>
  <si>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</si>
  <si>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</si>
  <si>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</si>
  <si>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</si>
  <si>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</si>
  <si>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</si>
  <si>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</si>
  <si>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</si>
  <si>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</si>
  <si>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</si>
  <si>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</si>
  <si>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</si>
  <si>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</si>
  <si>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</si>
  <si>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</si>
  <si>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</si>
  <si>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</si>
  <si>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</si>
  <si>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</si>
  <si>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</si>
  <si>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</si>
  <si>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</si>
  <si>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</si>
  <si>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</si>
  <si>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</si>
  <si>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</si>
  <si>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</si>
  <si>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</si>
  <si>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</si>
  <si>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</si>
  <si>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</si>
  <si>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</si>
  <si>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</si>
  <si>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</si>
  <si>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</si>
  <si>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</si>
  <si>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</si>
  <si>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</si>
  <si>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</si>
  <si>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</si>
  <si>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</si>
  <si>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</si>
  <si>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</si>
  <si>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</si>
  <si>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</si>
  <si>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</si>
  <si>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</si>
  <si>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</si>
  <si>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</si>
  <si>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</si>
  <si>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</si>
  <si>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</si>
  <si>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</si>
  <si>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</si>
  <si>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</si>
  <si>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</si>
  <si>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</si>
  <si>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</si>
  <si>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</si>
  <si>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</si>
  <si>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</si>
  <si>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</si>
  <si>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</si>
  <si>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</si>
  <si>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</si>
  <si>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</si>
  <si>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</si>
  <si>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</si>
  <si>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</si>
  <si>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</si>
  <si>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</si>
  <si>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</si>
  <si>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</si>
  <si>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</si>
  <si>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</si>
  <si>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</si>
  <si>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</si>
  <si>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</si>
  <si>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</si>
  <si>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</si>
  <si>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</si>
  <si>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</si>
  <si>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</si>
  <si>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</si>
  <si>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</si>
  <si>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</si>
  <si>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</si>
  <si>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</si>
  <si>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</si>
  <si>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</si>
  <si>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</si>
  <si>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</si>
  <si>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</si>
  <si>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</si>
  <si>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</si>
  <si>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</si>
  <si>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</si>
  <si>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</si>
  <si>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</si>
  <si>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</si>
  <si>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</si>
  <si>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</si>
  <si>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</si>
  <si>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</si>
  <si>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</si>
  <si>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</si>
  <si>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</si>
  <si>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</si>
  <si>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</si>
  <si>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</si>
  <si>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</si>
  <si>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</si>
  <si>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</si>
  <si>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</si>
  <si>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</si>
  <si>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</si>
  <si>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</si>
  <si>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</si>
  <si>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</si>
  <si>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</si>
  <si>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</si>
  <si>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</si>
  <si>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</si>
  <si>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</si>
  <si>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</si>
  <si>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</si>
  <si>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</si>
  <si>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</si>
  <si>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</si>
  <si>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</si>
  <si>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</si>
  <si>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</si>
  <si>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</si>
  <si>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</si>
  <si>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</si>
  <si>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</si>
  <si>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</si>
  <si>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</si>
  <si>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</si>
  <si>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</si>
  <si>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</si>
  <si>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</si>
  <si>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</si>
  <si>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</si>
  <si>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</si>
  <si>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</si>
  <si>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</si>
  <si>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</si>
  <si>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</si>
  <si>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</si>
  <si>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</si>
  <si>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</si>
  <si>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</si>
  <si>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</si>
  <si>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</si>
  <si>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</si>
  <si>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</si>
  <si>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</si>
  <si>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</si>
  <si>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</si>
  <si>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</si>
  <si>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</si>
  <si>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</si>
  <si>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</si>
  <si>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</si>
  <si>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</si>
  <si>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</si>
  <si>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</si>
  <si>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</si>
  <si>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</si>
  <si>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</si>
  <si>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</si>
  <si>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</si>
  <si>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</si>
  <si>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</si>
  <si>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</si>
  <si>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</si>
  <si>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</si>
  <si>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</si>
  <si>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</si>
  <si>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</si>
  <si>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</si>
  <si>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</si>
  <si>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</si>
  <si>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</si>
  <si>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</si>
  <si>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</si>
  <si>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</si>
  <si>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</si>
  <si>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</si>
  <si>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</si>
  <si>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</si>
  <si>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</si>
  <si>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</si>
  <si>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</si>
  <si>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</si>
  <si>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</si>
  <si>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</si>
  <si>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</si>
  <si>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</si>
  <si>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</si>
  <si>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</si>
  <si>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</si>
  <si>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</si>
  <si>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</si>
  <si>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</si>
  <si>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</si>
  <si>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</si>
  <si>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</si>
  <si>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</si>
  <si>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</si>
  <si>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</si>
  <si>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</si>
  <si>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</si>
  <si>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</si>
  <si>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</si>
  <si>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</si>
  <si>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</si>
  <si>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</si>
  <si>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</si>
  <si>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</si>
  <si>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</si>
  <si>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</si>
  <si>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</si>
  <si>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</si>
  <si>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</si>
  <si>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</si>
  <si>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</si>
  <si>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</si>
  <si>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</si>
  <si>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</si>
  <si>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</si>
  <si>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</si>
  <si>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</si>
  <si>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</si>
  <si>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</si>
  <si>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</si>
  <si>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</si>
  <si>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</si>
  <si>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</si>
  <si>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</si>
  <si>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</si>
  <si>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</si>
  <si>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</si>
  <si>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</si>
  <si>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</si>
  <si>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</si>
  <si>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</si>
  <si>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</si>
  <si>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</si>
  <si>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</si>
  <si>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</si>
  <si>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</si>
  <si>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</si>
  <si>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</si>
  <si>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</si>
  <si>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</si>
  <si>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</si>
  <si>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</si>
  <si>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</si>
  <si>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</si>
  <si>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</si>
  <si>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</si>
  <si>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</si>
  <si>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</si>
  <si>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</si>
  <si>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</si>
  <si>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</si>
  <si>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</si>
  <si>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</si>
  <si>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</si>
  <si>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</si>
  <si>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</si>
  <si>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</si>
  <si>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</si>
  <si>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</si>
  <si>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</si>
  <si>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</si>
  <si>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</si>
  <si>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</si>
  <si>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</si>
  <si>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</si>
  <si>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</si>
  <si>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</si>
  <si>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</si>
  <si>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</si>
  <si>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</si>
  <si>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</si>
  <si>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</si>
  <si>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</si>
  <si>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</si>
  <si>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</si>
  <si>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</si>
  <si>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</si>
  <si>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</si>
  <si>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</si>
  <si>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</si>
  <si>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</si>
  <si>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</si>
  <si>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</si>
  <si>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</si>
  <si>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</si>
  <si>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</si>
  <si>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</si>
  <si>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</si>
  <si>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</si>
  <si>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</si>
  <si>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</si>
  <si>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</si>
  <si>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</si>
  <si>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</si>
  <si>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</si>
  <si>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</si>
  <si>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</si>
  <si>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</si>
  <si>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</si>
  <si>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</si>
  <si>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</si>
  <si>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</si>
  <si>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</si>
  <si>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</si>
  <si>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</si>
  <si>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</si>
  <si>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</si>
  <si>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</si>
  <si>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</si>
  <si>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</si>
  <si>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</si>
  <si>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</si>
  <si>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</si>
  <si>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</si>
  <si>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</si>
  <si>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</si>
  <si>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</si>
  <si>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</si>
  <si>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</si>
  <si>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</si>
  <si>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</si>
  <si>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</si>
  <si>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</si>
  <si>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</si>
  <si>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</si>
  <si>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</si>
  <si>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</si>
  <si>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</si>
  <si>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</si>
  <si>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</si>
  <si>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</si>
  <si>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</si>
  <si>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</si>
  <si>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</si>
  <si>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</si>
  <si>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</si>
  <si>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</si>
  <si>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</si>
  <si>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</si>
  <si>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</si>
  <si>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</si>
  <si>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</si>
  <si>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</si>
  <si>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</si>
  <si>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</si>
  <si>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</si>
  <si>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</si>
  <si>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</si>
  <si>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</si>
  <si>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</si>
  <si>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</si>
  <si>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</si>
  <si>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</si>
  <si>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</si>
  <si>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</si>
  <si>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</si>
  <si>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</si>
  <si>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</si>
  <si>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</si>
  <si>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</si>
  <si>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</si>
  <si>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</si>
  <si>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</si>
  <si>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</si>
  <si>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</si>
  <si>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</si>
  <si>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</si>
  <si>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</si>
  <si>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</si>
  <si>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</si>
  <si>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</si>
  <si>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</si>
  <si>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</si>
  <si>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</si>
  <si>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</si>
  <si>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</si>
  <si>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</si>
  <si>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</si>
  <si>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</si>
  <si>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</si>
  <si>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</si>
  <si>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</si>
  <si>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</si>
  <si>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</si>
  <si>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</si>
  <si>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</si>
  <si>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</si>
  <si>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</si>
  <si>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</si>
  <si>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</si>
  <si>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</si>
  <si>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</si>
  <si>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</si>
  <si>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</si>
  <si>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</si>
  <si>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</si>
  <si>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</si>
  <si>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</si>
  <si>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</si>
  <si>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</si>
  <si>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</si>
  <si>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</si>
  <si>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</si>
  <si>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</si>
  <si>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</si>
  <si>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</si>
  <si>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</si>
  <si>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</si>
  <si>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</si>
  <si>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</si>
  <si>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</si>
  <si>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</si>
  <si>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</si>
  <si>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</si>
  <si>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</si>
  <si>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</si>
  <si>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</si>
  <si>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</si>
  <si>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</si>
  <si>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</si>
  <si>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</si>
  <si>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</si>
  <si>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</si>
  <si>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</si>
  <si>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</si>
  <si>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</si>
  <si>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</si>
  <si>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</si>
  <si>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</si>
  <si>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</si>
  <si>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</si>
  <si>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</si>
  <si>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</si>
  <si>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</si>
  <si>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</si>
  <si>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</si>
  <si>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</si>
  <si>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</si>
  <si>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</si>
  <si>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</si>
  <si>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</si>
  <si>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</si>
  <si>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</si>
  <si>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</si>
  <si>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</si>
  <si>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</si>
  <si>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</si>
  <si>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</si>
  <si>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</si>
  <si>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</si>
  <si>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</si>
  <si>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</si>
  <si>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</si>
  <si>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</si>
  <si>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</si>
  <si>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</si>
  <si>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</si>
  <si>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</si>
  <si>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</si>
  <si>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</si>
  <si>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</si>
  <si>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</si>
  <si>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</si>
  <si>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</si>
  <si>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</si>
  <si>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</si>
  <si>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</si>
  <si>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</si>
  <si>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</si>
  <si>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</si>
  <si>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</si>
  <si>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</si>
  <si>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</si>
  <si>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</si>
  <si>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</si>
  <si>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</si>
  <si>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</si>
  <si>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</si>
  <si>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</si>
  <si>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</si>
  <si>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</si>
  <si>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</si>
  <si>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</si>
  <si>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</si>
  <si>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</si>
  <si>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</si>
  <si>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</si>
  <si>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</si>
  <si>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</si>
  <si>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</si>
  <si>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</si>
  <si>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</si>
  <si>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</si>
  <si>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</si>
  <si>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</si>
  <si>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</si>
  <si>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</si>
  <si>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</si>
  <si>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</si>
  <si>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</si>
  <si>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</si>
  <si>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</si>
  <si>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</si>
  <si>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</si>
  <si>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</si>
  <si>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</si>
  <si>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</si>
  <si>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</si>
  <si>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</si>
  <si>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</si>
  <si>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</si>
  <si>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</si>
  <si>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</si>
  <si>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</si>
  <si>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</si>
  <si>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</si>
  <si>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</si>
  <si>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</si>
  <si>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</si>
  <si>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</si>
  <si>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</si>
  <si>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</si>
  <si>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</si>
  <si>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</si>
  <si>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</si>
  <si>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</si>
  <si>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</si>
  <si>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</si>
  <si>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</si>
  <si>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</si>
  <si>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</si>
  <si>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</si>
  <si>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</si>
  <si>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</si>
  <si>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</si>
  <si>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</si>
  <si>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</si>
  <si>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</si>
  <si>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</si>
  <si>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</si>
  <si>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</si>
  <si>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</si>
  <si>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</si>
  <si>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</si>
  <si>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</si>
  <si>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</si>
  <si>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</si>
  <si>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</si>
  <si>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</si>
  <si>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</si>
  <si>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</si>
  <si>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</si>
  <si>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</si>
  <si>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</si>
  <si>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</si>
  <si>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</si>
  <si>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</si>
  <si>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</si>
  <si>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</si>
  <si>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</si>
  <si>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</si>
  <si>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</si>
  <si>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</si>
  <si>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</si>
  <si>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</si>
  <si>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</si>
  <si>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</si>
  <si>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</si>
  <si>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</si>
  <si>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</si>
  <si>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</si>
  <si>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</si>
  <si>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</si>
  <si>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</si>
  <si>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</si>
  <si>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</si>
  <si>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</si>
  <si>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</si>
  <si>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</si>
  <si>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</si>
  <si>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</si>
  <si>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</si>
  <si>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</si>
  <si>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</si>
  <si>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</si>
  <si>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</si>
  <si>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</si>
  <si>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</si>
  <si>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</si>
  <si>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</si>
  <si>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</si>
  <si>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</si>
  <si>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</si>
  <si>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</si>
  <si>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</si>
  <si>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</si>
  <si>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</si>
  <si>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</si>
  <si>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</si>
  <si>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</si>
  <si>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</si>
  <si>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</si>
  <si>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</si>
  <si>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</si>
  <si>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</si>
  <si>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</si>
  <si>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</si>
  <si>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</si>
  <si>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</si>
  <si>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</si>
  <si>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</si>
  <si>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</si>
  <si>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</si>
  <si>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</si>
  <si>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</si>
  <si>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</si>
  <si>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</si>
  <si>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</si>
  <si>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</si>
  <si>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</si>
  <si>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</si>
  <si>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</si>
  <si>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</si>
  <si>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</si>
  <si>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</si>
  <si>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</si>
  <si>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</si>
  <si>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</si>
  <si>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</si>
  <si>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</si>
  <si>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</si>
  <si>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</si>
  <si>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</si>
  <si>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</si>
  <si>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</si>
  <si>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</si>
  <si>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</si>
  <si>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</si>
  <si>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</si>
  <si>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</si>
  <si>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</si>
  <si>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</si>
  <si>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</si>
  <si>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</si>
  <si>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</si>
  <si>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</si>
  <si>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</si>
  <si>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</si>
  <si>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</si>
  <si>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</si>
  <si>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</si>
  <si>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</si>
  <si>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</si>
  <si>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</si>
  <si>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</si>
  <si>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</si>
  <si>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</si>
  <si>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</si>
  <si>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</si>
  <si>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</si>
  <si>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</si>
  <si>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</si>
  <si>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</si>
  <si>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</si>
  <si>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</si>
  <si>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</si>
  <si>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</si>
  <si>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</si>
  <si>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</si>
  <si>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</si>
  <si>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</si>
  <si>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</si>
  <si>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</si>
  <si>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</si>
  <si>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</si>
  <si>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</si>
  <si>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</si>
  <si>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</si>
  <si>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</si>
  <si>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</si>
  <si>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</si>
  <si>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</si>
  <si>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</si>
  <si>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</si>
  <si>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</si>
  <si>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</si>
  <si>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</si>
  <si>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</si>
  <si>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</si>
  <si>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</si>
  <si>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</si>
  <si>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</si>
  <si>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</si>
  <si>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</si>
  <si>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</si>
  <si>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</si>
  <si>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</si>
  <si>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</si>
  <si>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</si>
  <si>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</si>
  <si>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</si>
  <si>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</si>
  <si>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</si>
  <si>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</si>
  <si>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</si>
  <si>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</si>
  <si>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</si>
  <si>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</si>
  <si>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</si>
  <si>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</si>
  <si>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</si>
  <si>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</si>
  <si>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</si>
  <si>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</si>
  <si>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</si>
  <si>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</si>
  <si>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</si>
  <si>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</si>
  <si>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</si>
  <si>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</si>
  <si>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</si>
  <si>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</si>
  <si>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</si>
  <si>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</si>
  <si>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</si>
  <si>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</si>
  <si>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</si>
  <si>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</si>
  <si>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</si>
  <si>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</si>
  <si>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</si>
  <si>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</si>
  <si>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</si>
  <si>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</si>
  <si>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</si>
  <si>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</si>
  <si>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</si>
  <si>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</si>
  <si>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</si>
  <si>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</si>
  <si>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</si>
  <si>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</si>
  <si>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</si>
  <si>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</si>
  <si>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</si>
  <si>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</si>
  <si>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</si>
  <si>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</si>
  <si>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</si>
  <si>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</si>
  <si>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</si>
  <si>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</si>
  <si>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</si>
  <si>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</si>
  <si>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</si>
  <si>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</si>
  <si>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</si>
  <si>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</si>
  <si>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</si>
  <si>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</si>
  <si>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</si>
  <si>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</si>
  <si>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</si>
  <si>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</si>
  <si>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</si>
  <si>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</si>
  <si>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</si>
  <si>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</si>
  <si>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</si>
  <si>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</si>
  <si>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</si>
  <si>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</si>
  <si>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</si>
  <si>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</si>
  <si>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</si>
  <si>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</si>
  <si>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</si>
  <si>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</si>
  <si>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</si>
  <si>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</si>
  <si>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</si>
  <si>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</si>
  <si>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</si>
  <si>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</si>
  <si>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</si>
  <si>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</si>
  <si>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</si>
  <si>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</si>
  <si>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</si>
  <si>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</si>
  <si>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</si>
  <si>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</si>
  <si>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</si>
  <si>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</si>
  <si>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</si>
  <si>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</si>
  <si>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</si>
  <si>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</si>
  <si>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</si>
  <si>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</si>
  <si>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</si>
  <si>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</si>
  <si>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</si>
  <si>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</si>
  <si>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</si>
  <si>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</si>
  <si>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</si>
  <si>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</si>
  <si>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</si>
  <si>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</si>
  <si>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</si>
  <si>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</si>
  <si>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</si>
  <si>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</si>
  <si>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</si>
  <si>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</si>
  <si>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</si>
  <si>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</si>
  <si>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</si>
  <si>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</si>
  <si>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</si>
  <si>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</si>
  <si>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</si>
  <si>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</si>
  <si>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</si>
  <si>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</si>
  <si>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</si>
  <si>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</si>
  <si>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</si>
  <si>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</si>
  <si>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</si>
  <si>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</si>
  <si>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</si>
  <si>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</si>
  <si>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</si>
  <si>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</si>
  <si>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</si>
  <si>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</si>
  <si>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</si>
  <si>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</si>
  <si>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</si>
  <si>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</si>
  <si>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</si>
  <si>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</si>
  <si>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</si>
  <si>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</si>
  <si>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</si>
  <si>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</si>
  <si>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</si>
  <si>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</si>
  <si>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</si>
  <si>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</si>
  <si>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</si>
  <si>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</si>
  <si>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</si>
  <si>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</si>
  <si>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</si>
  <si>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</si>
  <si>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</si>
  <si>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</si>
  <si>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</si>
  <si>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</si>
  <si>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</si>
  <si>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</si>
  <si>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</si>
  <si>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</si>
  <si>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</si>
  <si>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</si>
  <si>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</si>
  <si>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</si>
  <si>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</si>
  <si>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</si>
  <si>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</si>
  <si>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</si>
  <si>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</si>
  <si>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</si>
  <si>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</si>
  <si>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</si>
  <si>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</si>
  <si>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</si>
  <si>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</si>
  <si>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</si>
  <si>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</si>
  <si>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</si>
  <si>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</si>
  <si>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</si>
  <si>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</si>
  <si>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</si>
  <si>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</si>
  <si>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</si>
  <si>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</si>
  <si>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</si>
  <si>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</si>
  <si>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</si>
  <si>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</si>
  <si>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</si>
  <si>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</si>
  <si>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</si>
  <si>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</si>
  <si>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</si>
  <si>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</si>
  <si>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</si>
  <si>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</si>
  <si>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</si>
  <si>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</si>
  <si>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</si>
  <si>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</si>
  <si>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</si>
  <si>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</si>
  <si>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</si>
  <si>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</si>
  <si>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</si>
  <si>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</si>
  <si>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</si>
  <si>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</si>
  <si>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</si>
  <si>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</si>
  <si>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</si>
  <si>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</si>
  <si>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</si>
  <si>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</si>
  <si>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</si>
  <si>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</si>
  <si>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</si>
  <si>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</si>
  <si>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</si>
  <si>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</si>
  <si>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</si>
  <si>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</si>
  <si>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</si>
  <si>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</si>
  <si>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</si>
  <si>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</si>
  <si>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</si>
  <si>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</si>
  <si>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</si>
  <si>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</si>
  <si>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</si>
  <si>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</si>
  <si>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</si>
  <si>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</si>
  <si>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</si>
  <si>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</si>
  <si>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</si>
  <si>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</si>
  <si>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</si>
  <si>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</si>
  <si>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</si>
  <si>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</si>
  <si>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</si>
  <si>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</si>
  <si>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</si>
  <si>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</si>
  <si>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</si>
  <si>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</si>
  <si>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</si>
  <si>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</si>
  <si>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</si>
  <si>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</si>
  <si>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</si>
  <si>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</si>
  <si>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</si>
  <si>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</si>
  <si>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</si>
  <si>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</si>
  <si>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</si>
  <si>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</si>
  <si>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</si>
  <si>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</si>
  <si>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</si>
  <si>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</si>
  <si>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</si>
  <si>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</si>
  <si>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</si>
  <si>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</si>
  <si>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</si>
  <si>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</si>
  <si>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</si>
  <si>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</si>
  <si>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</si>
  <si>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</si>
  <si>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</si>
  <si>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</si>
  <si>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</si>
  <si>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</si>
  <si>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</si>
  <si>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</si>
  <si>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</si>
  <si>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</si>
  <si>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</si>
  <si>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</si>
  <si>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</si>
  <si>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</si>
  <si>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</si>
  <si>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</si>
  <si>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</si>
  <si>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</si>
  <si>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</si>
  <si>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</si>
  <si>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</si>
  <si>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</si>
  <si>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</si>
  <si>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</si>
  <si>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</si>
  <si>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</si>
  <si>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</si>
  <si>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</si>
  <si>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</si>
  <si>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</si>
  <si>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</si>
  <si>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</si>
  <si>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</si>
  <si>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</si>
  <si>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</si>
  <si>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</si>
  <si>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</si>
  <si>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</si>
  <si>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</si>
  <si>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</si>
  <si>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</si>
  <si>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</si>
  <si>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</si>
  <si>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</si>
  <si>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</si>
  <si>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</si>
  <si>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</si>
  <si>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</si>
  <si>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</si>
  <si>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</si>
  <si>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</si>
  <si>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</si>
  <si>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</si>
  <si>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</si>
  <si>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</si>
  <si>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</si>
  <si>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</si>
  <si>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</si>
  <si>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</si>
  <si>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</si>
  <si>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</si>
  <si>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</si>
  <si>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</si>
  <si>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</si>
  <si>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</si>
  <si>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</si>
  <si>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</si>
  <si>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</si>
  <si>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</si>
  <si>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</si>
  <si>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</si>
  <si>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</si>
  <si>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</si>
  <si>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</si>
  <si>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</si>
  <si>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</si>
  <si>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</si>
  <si>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</si>
  <si>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</si>
  <si>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</si>
  <si>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</si>
  <si>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</si>
  <si>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</si>
  <si>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</si>
  <si>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</si>
  <si>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</si>
  <si>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</si>
  <si>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</si>
  <si>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</si>
  <si>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</si>
  <si>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</si>
  <si>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</si>
  <si>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</si>
  <si>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</si>
  <si>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</si>
  <si>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</si>
  <si>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</si>
  <si>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</si>
  <si>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</si>
  <si>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</si>
  <si>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</si>
  <si>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</si>
  <si>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</si>
  <si>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</si>
  <si>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</si>
  <si>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</si>
  <si>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</si>
  <si>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</si>
  <si>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</si>
  <si>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</si>
  <si>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</si>
  <si>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</si>
  <si>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</si>
  <si>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</si>
  <si>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</si>
  <si>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</si>
  <si>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</si>
  <si>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</si>
  <si>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</si>
  <si>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</si>
  <si>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</si>
  <si>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</si>
  <si>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</si>
  <si>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</si>
  <si>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</si>
  <si>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</si>
  <si>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</si>
  <si>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</si>
  <si>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</si>
  <si>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</si>
  <si>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</si>
  <si>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</si>
  <si>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</si>
  <si>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</si>
  <si>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</si>
  <si>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</si>
  <si>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</si>
  <si>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</si>
  <si>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</si>
  <si>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</si>
  <si>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</si>
  <si>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</si>
  <si>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</si>
  <si>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</si>
  <si>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</si>
  <si>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</si>
  <si>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</si>
  <si>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</si>
  <si>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</si>
  <si>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</si>
  <si>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</si>
  <si>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</si>
  <si>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</si>
  <si>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</si>
  <si>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</si>
  <si>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</si>
  <si>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</si>
  <si>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</si>
  <si>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</si>
  <si>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</si>
  <si>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</si>
  <si>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</si>
  <si>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</si>
  <si>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</si>
  <si>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</si>
  <si>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</si>
  <si>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</si>
  <si>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</si>
  <si>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</si>
  <si>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</si>
  <si>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</si>
  <si>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</si>
  <si>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</si>
  <si>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</si>
  <si>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</si>
  <si>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</si>
  <si>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</si>
  <si>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</si>
  <si>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</si>
  <si>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</si>
  <si>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</si>
  <si>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</si>
  <si>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</si>
  <si>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</si>
  <si>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</si>
  <si>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</si>
  <si>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</si>
  <si>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</si>
  <si>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</si>
  <si>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</si>
  <si>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</si>
  <si>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</si>
  <si>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</si>
  <si>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</si>
  <si>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</si>
  <si>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</si>
  <si>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</si>
  <si>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</si>
  <si>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</si>
  <si>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</si>
  <si>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</si>
  <si>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</si>
  <si>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</si>
  <si>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</si>
  <si>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</si>
  <si>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</si>
  <si>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</si>
  <si>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</si>
  <si>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</si>
  <si>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</si>
  <si>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</si>
  <si>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</si>
  <si>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</si>
  <si>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</si>
  <si>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</si>
  <si>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</si>
  <si>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</si>
  <si>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</si>
  <si>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</si>
  <si>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</si>
  <si>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</si>
  <si>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</si>
  <si>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</si>
  <si>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</si>
  <si>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</si>
  <si>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</si>
  <si>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</si>
  <si>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</si>
  <si>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</si>
  <si>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</si>
  <si>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</si>
  <si>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</si>
  <si>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</si>
  <si>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</si>
  <si>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</si>
  <si>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</si>
  <si>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</si>
  <si>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</si>
  <si>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</si>
  <si>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</si>
  <si>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</si>
  <si>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</si>
  <si>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</si>
  <si>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</si>
  <si>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</si>
  <si>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</si>
  <si>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</si>
  <si>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</si>
  <si>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</si>
  <si>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</si>
  <si>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</si>
  <si>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</si>
  <si>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</si>
  <si>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</si>
  <si>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</si>
  <si>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</si>
  <si>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</si>
  <si>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</si>
  <si>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</si>
  <si>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</si>
  <si>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</si>
  <si>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</si>
  <si>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</si>
  <si>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</si>
  <si>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</si>
  <si>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</si>
  <si>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</si>
  <si>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</si>
  <si>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</si>
  <si>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</si>
  <si>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</si>
  <si>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</si>
  <si>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</si>
  <si>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</si>
  <si>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</si>
  <si>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</si>
  <si>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</si>
  <si>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</si>
  <si>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</si>
  <si>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</si>
  <si>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</si>
  <si>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</si>
  <si>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</si>
  <si>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</si>
  <si>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</si>
  <si>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</si>
  <si>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</si>
  <si>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</si>
  <si>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</si>
  <si>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</si>
  <si>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</si>
  <si>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</si>
  <si>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</si>
  <si>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</si>
  <si>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</si>
  <si>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</si>
  <si>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</si>
  <si>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</si>
  <si>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</si>
  <si>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</si>
  <si>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</si>
  <si>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</si>
  <si>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</si>
  <si>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</si>
  <si>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</si>
  <si>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</si>
  <si>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</si>
  <si>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</si>
  <si>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</si>
  <si>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</si>
  <si>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</si>
  <si>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</si>
  <si>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</si>
  <si>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</si>
  <si>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</si>
  <si>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</si>
  <si>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</si>
  <si>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</si>
  <si>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</si>
  <si>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</si>
  <si>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</si>
  <si>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</si>
  <si>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</si>
  <si>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</si>
  <si>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</si>
  <si>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</si>
  <si>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</si>
  <si>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</si>
  <si>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</si>
  <si>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</si>
  <si>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</si>
  <si>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</si>
  <si>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</si>
  <si>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</si>
  <si>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</si>
  <si>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</si>
  <si>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</si>
  <si>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</si>
  <si>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</si>
  <si>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</si>
  <si>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</si>
  <si>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</si>
  <si>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</si>
  <si>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</si>
  <si>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</si>
  <si>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</si>
  <si>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</si>
  <si>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</si>
  <si>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</si>
  <si>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</si>
  <si>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</si>
  <si>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</si>
  <si>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</si>
  <si>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</si>
  <si>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</si>
  <si>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</si>
  <si>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</si>
  <si>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</si>
  <si>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</si>
  <si>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</si>
  <si>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</si>
  <si>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</si>
  <si>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</si>
  <si>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</si>
  <si>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</si>
  <si>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</si>
  <si>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</si>
  <si>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</si>
  <si>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</si>
  <si>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</si>
  <si>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</si>
  <si>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</si>
  <si>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</si>
  <si>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</si>
  <si>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</si>
  <si>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</si>
  <si>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</si>
  <si>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</si>
  <si>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</si>
  <si>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</si>
  <si>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</si>
  <si>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</si>
  <si>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</si>
  <si>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</si>
  <si>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</si>
  <si>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</si>
  <si>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</si>
  <si>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</si>
  <si>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</si>
  <si>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</si>
  <si>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</si>
  <si>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</si>
  <si>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</si>
  <si>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</si>
  <si>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</si>
  <si>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</si>
  <si>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</si>
  <si>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</si>
  <si>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</si>
  <si>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</si>
  <si>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</si>
  <si>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</si>
  <si>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</si>
  <si>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</si>
  <si>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</si>
  <si>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</si>
  <si>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</si>
  <si>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</si>
  <si>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</si>
  <si>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</si>
  <si>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</si>
  <si>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</si>
  <si>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</si>
  <si>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</si>
  <si>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</si>
  <si>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</si>
  <si>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</si>
  <si>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</si>
  <si>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</si>
  <si>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</si>
  <si>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</si>
  <si>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</si>
  <si>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</si>
  <si>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</si>
  <si>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</si>
  <si>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</si>
  <si>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</si>
  <si>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</si>
  <si>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</si>
  <si>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</si>
  <si>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</si>
  <si>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</si>
  <si>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</si>
  <si>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</si>
  <si>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</si>
  <si>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</si>
  <si>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</si>
  <si>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</si>
  <si>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</si>
  <si>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</si>
  <si>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</si>
  <si>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</si>
  <si>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</si>
  <si>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</si>
  <si>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</si>
  <si>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</si>
  <si>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</si>
  <si>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</si>
  <si>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</si>
  <si>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</si>
  <si>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</si>
  <si>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</si>
  <si>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</si>
  <si>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</si>
  <si>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</si>
  <si>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</si>
  <si>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</si>
  <si>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</si>
  <si>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</si>
  <si>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</si>
  <si>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</si>
  <si>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</si>
  <si>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</si>
  <si>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</si>
  <si>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</si>
  <si>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</si>
  <si>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</si>
  <si>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</si>
  <si>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</si>
  <si>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</si>
  <si>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</si>
  <si>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</si>
  <si>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</si>
  <si>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</si>
  <si>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</si>
  <si>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</si>
  <si>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</si>
  <si>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</si>
  <si>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</si>
  <si>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</si>
  <si>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</si>
  <si>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</si>
  <si>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</si>
  <si>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</si>
  <si>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</si>
  <si>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</si>
  <si>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</si>
  <si>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</si>
  <si>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</si>
  <si>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</si>
  <si>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</si>
  <si>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</si>
  <si>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</si>
  <si>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</si>
  <si>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</si>
  <si>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</si>
  <si>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</si>
  <si>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</si>
  <si>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</si>
  <si>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</si>
  <si>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</si>
  <si>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</si>
  <si>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</si>
  <si>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</si>
  <si>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</si>
  <si>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</si>
  <si>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</si>
  <si>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</si>
  <si>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</si>
  <si>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</si>
  <si>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</si>
  <si>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</si>
  <si>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</si>
  <si>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</si>
  <si>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</si>
  <si>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</si>
  <si>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</si>
  <si>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</si>
  <si>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</si>
  <si>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</si>
  <si>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</si>
  <si>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</si>
  <si>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</si>
  <si>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</si>
  <si>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</si>
  <si>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</si>
  <si>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</si>
  <si>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</si>
  <si>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</si>
  <si>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</si>
  <si>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</si>
  <si>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</si>
  <si>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</si>
  <si>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</si>
  <si>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</si>
  <si>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</si>
  <si>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</si>
  <si>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</si>
  <si>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</si>
  <si>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</si>
  <si>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</si>
  <si>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</si>
  <si>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</si>
  <si>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</si>
  <si>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</si>
  <si>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</si>
  <si>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</si>
  <si>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</si>
  <si>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</si>
  <si>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</si>
  <si>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</si>
  <si>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</si>
  <si>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</si>
  <si>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</si>
  <si>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</si>
  <si>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</si>
  <si>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</si>
  <si>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</si>
  <si>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</si>
  <si>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</si>
  <si>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</si>
  <si>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</si>
  <si>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</si>
  <si>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</si>
  <si>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</si>
  <si>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</si>
  <si>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</si>
  <si>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</si>
  <si>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</si>
  <si>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</si>
  <si>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</si>
  <si>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</si>
  <si>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</si>
  <si>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</si>
  <si>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</si>
  <si>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</si>
  <si>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</si>
  <si>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</si>
  <si>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</si>
  <si>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</si>
  <si>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</si>
  <si>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</si>
  <si>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</si>
  <si>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</si>
  <si>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</si>
  <si>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</si>
  <si>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</si>
  <si>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</si>
  <si>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</si>
  <si>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</si>
  <si>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</si>
  <si>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</si>
  <si>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</si>
  <si>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</si>
  <si>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</si>
  <si>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</si>
  <si>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</si>
  <si>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</si>
  <si>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</si>
  <si>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</si>
  <si>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</si>
  <si>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</si>
  <si>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</si>
  <si>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</si>
  <si>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</si>
  <si>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</si>
  <si>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</si>
  <si>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</si>
  <si>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</si>
  <si>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</si>
  <si>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</si>
  <si>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</si>
  <si>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</si>
  <si>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</si>
  <si>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</si>
  <si>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</si>
  <si>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</si>
  <si>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</si>
  <si>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</si>
  <si>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</si>
  <si>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</si>
  <si>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</si>
  <si>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</si>
  <si>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</si>
  <si>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</si>
  <si>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</si>
  <si>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</si>
  <si>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</si>
  <si>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</si>
  <si>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</si>
  <si>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</si>
  <si>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</si>
  <si>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</si>
  <si>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</si>
  <si>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</si>
  <si>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</si>
  <si>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</si>
  <si>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</si>
  <si>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</si>
  <si>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</si>
  <si>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</si>
  <si>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</si>
  <si>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</si>
  <si>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</si>
  <si>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</si>
  <si>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</si>
  <si>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</si>
  <si>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</si>
  <si>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</si>
  <si>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</si>
  <si>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</si>
  <si>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</si>
  <si>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</si>
  <si>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</si>
  <si>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</si>
  <si>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</si>
  <si>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</si>
  <si>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</si>
  <si>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</si>
  <si>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</si>
  <si>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</si>
  <si>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</si>
  <si>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</si>
  <si>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</si>
  <si>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</si>
  <si>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</si>
  <si>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</si>
  <si>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</si>
  <si>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</si>
  <si>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</si>
  <si>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</si>
  <si>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</si>
  <si>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</si>
  <si>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</si>
  <si>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</si>
  <si>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</si>
  <si>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</si>
  <si>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</si>
  <si>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</si>
  <si>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</si>
  <si>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</si>
  <si>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</si>
  <si>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</si>
  <si>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</si>
  <si>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</si>
  <si>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</si>
  <si>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</si>
  <si>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</si>
  <si>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</si>
  <si>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</si>
  <si>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</si>
  <si>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</si>
  <si>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</si>
  <si>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</si>
  <si>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</si>
  <si>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</si>
  <si>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</si>
  <si>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</si>
  <si>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</si>
  <si>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</si>
  <si>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</si>
  <si>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</si>
  <si>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</si>
  <si>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</si>
  <si>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</si>
  <si>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</si>
  <si>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</si>
  <si>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</si>
  <si>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</si>
  <si>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</si>
  <si>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</si>
  <si>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</si>
  <si>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</si>
  <si>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</si>
  <si>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</si>
  <si>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</si>
  <si>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</si>
  <si>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</si>
  <si>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</si>
  <si>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</si>
  <si>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</si>
  <si>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</si>
  <si>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</si>
  <si>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</si>
  <si>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</si>
  <si>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</si>
  <si>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</si>
  <si>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</si>
  <si>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</si>
  <si>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</si>
  <si>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</si>
  <si>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</si>
  <si>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</si>
  <si>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</si>
  <si>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</si>
  <si>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</si>
  <si>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</si>
  <si>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</si>
  <si>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</si>
  <si>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</si>
  <si>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</si>
  <si>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</si>
  <si>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</si>
  <si>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</si>
  <si>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</si>
  <si>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</si>
  <si>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</si>
  <si>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</si>
  <si>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</si>
  <si>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</si>
  <si>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</si>
  <si>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</si>
  <si>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</si>
  <si>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</si>
  <si>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</si>
  <si>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</si>
  <si>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</si>
  <si>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</si>
  <si>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</si>
  <si>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</si>
  <si>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</si>
  <si>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</si>
  <si>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</si>
  <si>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</si>
  <si>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</si>
  <si>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</si>
  <si>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</si>
  <si>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</si>
  <si>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</si>
  <si>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</si>
  <si>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</si>
  <si>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</si>
  <si>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</si>
  <si>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</si>
  <si>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</si>
  <si>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</si>
  <si>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</si>
  <si>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</si>
  <si>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</si>
  <si>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</si>
  <si>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</si>
  <si>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</si>
  <si>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</si>
  <si>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</si>
  <si>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</si>
  <si>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</si>
  <si>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</si>
  <si>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</si>
  <si>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</si>
  <si>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</si>
  <si>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</si>
  <si>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</si>
  <si>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</si>
  <si>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</si>
  <si>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</si>
  <si>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</si>
  <si>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</si>
  <si>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</si>
  <si>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</si>
  <si>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</si>
  <si>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</si>
  <si>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</si>
  <si>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</si>
  <si>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</si>
  <si>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</si>
  <si>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</si>
  <si>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</si>
  <si>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</si>
  <si>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</si>
  <si>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</si>
  <si>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</si>
  <si>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</si>
  <si>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</si>
  <si>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</si>
  <si>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</si>
  <si>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</si>
  <si>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</si>
  <si>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</si>
  <si>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</si>
  <si>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</si>
  <si>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</si>
  <si>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</si>
  <si>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</si>
  <si>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</si>
  <si>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</si>
  <si>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</si>
  <si>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</si>
  <si>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</si>
  <si>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</si>
  <si>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</si>
  <si>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</si>
  <si>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</si>
  <si>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</si>
  <si>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</si>
  <si>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</si>
  <si>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</si>
  <si>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</si>
  <si>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</si>
  <si>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</si>
  <si>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</si>
  <si>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</si>
  <si>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</si>
  <si>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</si>
  <si>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</si>
  <si>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</si>
  <si>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</si>
  <si>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</si>
  <si>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</si>
  <si>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</si>
  <si>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</si>
  <si>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</si>
  <si>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</si>
  <si>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</si>
  <si>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</si>
  <si>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</si>
  <si>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</si>
  <si>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</si>
  <si>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</si>
  <si>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</si>
  <si>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</si>
  <si>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</si>
  <si>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</si>
  <si>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</si>
  <si>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</si>
  <si>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</si>
  <si>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</si>
  <si>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</si>
  <si>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</si>
  <si>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</si>
  <si>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</si>
  <si>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</si>
  <si>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</si>
  <si>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</si>
  <si>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</si>
  <si>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</si>
  <si>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</si>
  <si>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</si>
  <si>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</si>
  <si>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</si>
  <si>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</si>
  <si>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</si>
  <si>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</si>
  <si>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</si>
  <si>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</si>
  <si>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</si>
  <si>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</si>
  <si>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</si>
  <si>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</si>
  <si>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</si>
  <si>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</si>
  <si>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</si>
  <si>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</si>
  <si>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</si>
  <si>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</si>
  <si>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</si>
  <si>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</si>
  <si>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</si>
  <si>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</si>
  <si>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</si>
  <si>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</si>
  <si>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</si>
  <si>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</si>
  <si>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</si>
  <si>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</si>
  <si>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</si>
  <si>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</si>
  <si>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</si>
  <si>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</si>
  <si>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</si>
  <si>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</si>
  <si>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</si>
  <si>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</si>
  <si>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</si>
  <si>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</si>
  <si>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</si>
  <si>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</si>
  <si>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</si>
  <si>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</si>
  <si>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</si>
  <si>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</si>
  <si>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</si>
  <si>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</si>
  <si>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</si>
  <si>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</si>
  <si>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</si>
  <si>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</si>
  <si>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</si>
  <si>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</si>
  <si>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</si>
  <si>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</si>
  <si>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</si>
  <si>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</si>
  <si>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</si>
  <si>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</si>
  <si>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</si>
  <si>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</si>
  <si>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</si>
  <si>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</si>
  <si>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</si>
  <si>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</si>
  <si>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</si>
  <si>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</si>
  <si>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</si>
  <si>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</si>
  <si>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</si>
  <si>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</si>
  <si>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</si>
  <si>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</si>
  <si>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</si>
  <si>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</si>
  <si>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</si>
  <si>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</si>
  <si>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</si>
  <si>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</si>
  <si>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</si>
  <si>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</si>
  <si>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</si>
  <si>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</si>
  <si>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</si>
  <si>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</si>
  <si>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</si>
  <si>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</si>
  <si>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</si>
  <si>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</si>
  <si>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</si>
  <si>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</si>
  <si>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</si>
  <si>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</si>
  <si>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</si>
  <si>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</si>
  <si>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</si>
  <si>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</si>
  <si>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</si>
  <si>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</si>
  <si>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</si>
  <si>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</si>
  <si>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</si>
  <si>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</si>
  <si>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</si>
  <si>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</si>
  <si>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</si>
  <si>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</si>
  <si>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</si>
  <si>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</si>
  <si>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</si>
  <si>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</si>
  <si>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</si>
  <si>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</si>
  <si>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</si>
  <si>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</si>
  <si>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</si>
  <si>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</si>
  <si>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</si>
  <si>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</si>
  <si>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</si>
  <si>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</si>
  <si>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</si>
  <si>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</si>
  <si>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</si>
  <si>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</si>
  <si>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</si>
  <si>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</si>
  <si>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</si>
  <si>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</si>
  <si>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</si>
  <si>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</si>
  <si>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</si>
  <si>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</si>
  <si>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</si>
  <si>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</si>
  <si>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</si>
  <si>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</si>
  <si>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</si>
  <si>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</si>
  <si>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</si>
  <si>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</si>
  <si>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</si>
  <si>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</si>
  <si>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</si>
  <si>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</si>
  <si>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</si>
  <si>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</si>
  <si>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</si>
  <si>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</si>
  <si>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</si>
  <si>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</si>
  <si>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</si>
  <si>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</si>
  <si>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</si>
  <si>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</si>
  <si>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</si>
  <si>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</si>
  <si>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</si>
  <si>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</si>
  <si>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</si>
  <si>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</si>
  <si>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</si>
  <si>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</si>
  <si>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</si>
  <si>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</si>
  <si>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</si>
  <si>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</si>
  <si>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</si>
  <si>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</si>
  <si>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</si>
  <si>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</si>
  <si>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</si>
  <si>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</si>
  <si>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</si>
  <si>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</si>
  <si>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</si>
  <si>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</si>
  <si>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</si>
  <si>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</si>
  <si>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</si>
  <si>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</si>
  <si>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</si>
  <si>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</si>
  <si>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</si>
  <si>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</si>
  <si>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</si>
  <si>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</si>
  <si>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</si>
  <si>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</si>
  <si>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</si>
  <si>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</si>
  <si>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</si>
  <si>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</si>
  <si>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</si>
  <si>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</si>
  <si>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</si>
  <si>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</si>
  <si>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</si>
  <si>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</si>
  <si>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</si>
  <si>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</si>
  <si>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</si>
  <si>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</si>
  <si>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</si>
  <si>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</si>
  <si>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</si>
  <si>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</si>
  <si>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</si>
  <si>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</si>
  <si>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</si>
  <si>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</si>
  <si>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</si>
  <si>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</si>
  <si>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</si>
  <si>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</si>
  <si>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</si>
  <si>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</si>
  <si>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</si>
  <si>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</si>
  <si>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</si>
  <si>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</si>
  <si>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</si>
  <si>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</si>
  <si>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</si>
  <si>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</si>
  <si>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</si>
  <si>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</si>
  <si>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</si>
  <si>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</si>
  <si>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</si>
  <si>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</si>
  <si>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</si>
  <si>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</si>
  <si>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</si>
  <si>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</si>
  <si>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</si>
  <si>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</si>
  <si>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</si>
  <si>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</si>
  <si>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</si>
  <si>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</si>
  <si>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</si>
  <si>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</si>
  <si>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</si>
  <si>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</si>
  <si>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</si>
  <si>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</si>
  <si>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</si>
  <si>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</si>
  <si>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</si>
  <si>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</si>
  <si>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</si>
  <si>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</si>
  <si>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</si>
  <si>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</si>
  <si>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</si>
  <si>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</si>
  <si>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</si>
  <si>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</si>
  <si>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</si>
  <si>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</si>
  <si>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</si>
  <si>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</si>
  <si>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</si>
  <si>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</si>
  <si>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</si>
  <si>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</si>
  <si>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</si>
  <si>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</si>
  <si>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</si>
  <si>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</si>
  <si>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</si>
  <si>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</si>
  <si>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</si>
  <si>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</si>
  <si>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</si>
  <si>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</si>
  <si>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</si>
  <si>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</si>
  <si>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</si>
  <si>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</si>
  <si>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</si>
  <si>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</si>
  <si>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</si>
  <si>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</si>
  <si>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</si>
  <si>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</si>
  <si>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</si>
  <si>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</si>
  <si>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</si>
  <si>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</si>
  <si>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</si>
  <si>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</si>
  <si>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</si>
  <si>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</si>
  <si>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</si>
  <si>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</si>
  <si>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</si>
  <si>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</si>
  <si>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</si>
  <si>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</si>
  <si>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</si>
  <si>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</si>
  <si>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</si>
  <si>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</si>
  <si>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</si>
  <si>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</si>
  <si>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</si>
  <si>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</si>
  <si>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</si>
  <si>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</si>
  <si>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</si>
  <si>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</si>
  <si>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</si>
  <si>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</si>
  <si>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</si>
  <si>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</si>
  <si>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</si>
  <si>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</si>
  <si>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</si>
  <si>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</si>
  <si>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</si>
  <si>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</si>
  <si>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</si>
  <si>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</si>
  <si>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</si>
  <si>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</si>
  <si>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</si>
  <si>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</si>
  <si>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</si>
  <si>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</si>
  <si>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</si>
  <si>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</si>
  <si>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</si>
  <si>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</si>
  <si>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</si>
  <si>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</si>
  <si>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</si>
  <si>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</si>
  <si>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</si>
  <si>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</si>
  <si>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</si>
  <si>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</si>
  <si>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</si>
  <si>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</si>
  <si>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</si>
  <si>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</si>
  <si>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</si>
  <si>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</si>
  <si>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</si>
  <si>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</si>
  <si>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</si>
  <si>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</si>
  <si>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</si>
  <si>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</si>
  <si>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</si>
  <si>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</si>
  <si>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</si>
  <si>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</si>
  <si>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</si>
  <si>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</si>
  <si>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</si>
  <si>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</si>
  <si>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</si>
  <si>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</si>
  <si>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</si>
  <si>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</si>
  <si>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</si>
  <si>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</si>
  <si>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</si>
  <si>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</si>
  <si>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</si>
  <si>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</si>
  <si>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</si>
  <si>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</si>
  <si>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</si>
  <si>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</si>
  <si>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</si>
  <si>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</si>
  <si>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</si>
  <si>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</si>
  <si>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</si>
  <si>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</si>
  <si>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</si>
  <si>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</si>
  <si>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</si>
  <si>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</si>
  <si>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</si>
  <si>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</si>
  <si>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</si>
  <si>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</si>
  <si>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</si>
  <si>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</si>
  <si>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</si>
  <si>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</si>
  <si>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</si>
  <si>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</si>
  <si>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</si>
  <si>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</si>
  <si>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</si>
  <si>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</si>
  <si>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</si>
  <si>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</si>
  <si>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</si>
  <si>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</si>
  <si>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</si>
  <si>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</si>
  <si>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</si>
  <si>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</si>
  <si>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</si>
  <si>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</si>
  <si>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</si>
  <si>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</si>
  <si>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</si>
  <si>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</si>
  <si>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</si>
  <si>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</si>
  <si>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</si>
  <si>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</si>
  <si>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</si>
  <si>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</si>
  <si>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</si>
  <si>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</si>
  <si>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</si>
  <si>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</si>
  <si>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</si>
  <si>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</si>
  <si>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</si>
  <si>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</si>
  <si>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</si>
  <si>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</si>
  <si>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</si>
  <si>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</si>
  <si>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</si>
  <si>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</si>
  <si>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</si>
  <si>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</si>
  <si>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</si>
  <si>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</si>
  <si>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</si>
  <si>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</si>
  <si>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</si>
  <si>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</si>
  <si>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</si>
  <si>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</si>
  <si>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</si>
  <si>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</si>
  <si>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</si>
  <si>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</si>
  <si>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</si>
  <si>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</si>
  <si>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</si>
  <si>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</si>
  <si>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</si>
  <si>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</si>
  <si>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</si>
  <si>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</si>
  <si>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</si>
  <si>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</si>
  <si>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</si>
  <si>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</si>
  <si>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</si>
  <si>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</si>
  <si>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</si>
  <si>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</si>
  <si>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</si>
  <si>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</si>
  <si>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</si>
  <si>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</si>
  <si>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</si>
  <si>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</si>
  <si>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</si>
  <si>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</si>
  <si>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</si>
  <si>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</si>
  <si>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</si>
  <si>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</si>
  <si>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</si>
  <si>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</si>
  <si>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</si>
  <si>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</si>
  <si>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</si>
  <si>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</si>
  <si>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</si>
  <si>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</si>
  <si>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</si>
  <si>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</si>
  <si>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</si>
  <si>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</si>
  <si>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</si>
  <si>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</si>
  <si>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</si>
  <si>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</si>
  <si>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</si>
  <si>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</si>
  <si>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</si>
  <si>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</si>
  <si>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</si>
  <si>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</si>
  <si>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</si>
  <si>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</si>
  <si>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</si>
  <si>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</si>
  <si>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</si>
  <si>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</si>
  <si>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</si>
  <si>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</si>
  <si>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</si>
  <si>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</si>
  <si>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</si>
  <si>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</si>
  <si>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</si>
  <si>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</si>
  <si>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</si>
  <si>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</si>
  <si>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</si>
  <si>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</si>
  <si>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</si>
  <si>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</si>
  <si>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</si>
  <si>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</si>
  <si>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</si>
  <si>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</si>
  <si>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</si>
  <si>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</si>
  <si>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</si>
  <si>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</si>
  <si>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</si>
  <si>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</si>
  <si>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</si>
  <si>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</si>
  <si>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</si>
  <si>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</si>
  <si>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</si>
  <si>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</si>
  <si>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</si>
  <si>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</si>
  <si>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</si>
  <si>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</si>
  <si>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</si>
  <si>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</si>
  <si>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</si>
  <si>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</si>
  <si>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</si>
  <si>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</si>
  <si>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</si>
  <si>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</si>
  <si>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</si>
  <si>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</si>
  <si>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</si>
  <si>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</si>
  <si>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</si>
  <si>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</si>
  <si>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</si>
  <si>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</si>
  <si>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</si>
  <si>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</si>
  <si>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</si>
  <si>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</si>
  <si>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</si>
  <si>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</si>
  <si>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</si>
  <si>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</si>
  <si>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</si>
  <si>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</si>
  <si>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</si>
  <si>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</si>
  <si>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</si>
  <si>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</si>
  <si>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</si>
  <si>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</si>
  <si>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</si>
  <si>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</si>
  <si>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</si>
  <si>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</si>
  <si>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</si>
  <si>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</si>
  <si>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</si>
  <si>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</si>
  <si>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</si>
  <si>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</si>
  <si>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</si>
  <si>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</si>
  <si>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</si>
  <si>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</si>
  <si>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</si>
  <si>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</si>
  <si>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</si>
  <si>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</si>
  <si>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</si>
  <si>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</si>
  <si>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</si>
  <si>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</si>
  <si>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</si>
  <si>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</si>
  <si>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</si>
  <si>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</si>
  <si>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</si>
  <si>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</si>
  <si>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</si>
  <si>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</si>
  <si>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</si>
  <si>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</si>
  <si>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</si>
  <si>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</si>
  <si>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</si>
  <si>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</si>
  <si>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</si>
  <si>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</si>
  <si>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</si>
  <si>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</si>
  <si>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</si>
  <si>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</si>
  <si>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</si>
  <si>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</si>
  <si>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</si>
  <si>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</si>
  <si>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</si>
  <si>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</si>
  <si>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</si>
  <si>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</si>
  <si>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</si>
  <si>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</si>
  <si>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</si>
  <si>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</si>
  <si>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</si>
  <si>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</si>
  <si>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</si>
  <si>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</si>
  <si>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</si>
  <si>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</si>
  <si>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</si>
  <si>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</si>
  <si>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</si>
  <si>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</si>
  <si>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</si>
  <si>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</si>
  <si>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</si>
  <si>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</si>
  <si>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</si>
  <si>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</si>
  <si>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</si>
  <si>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</si>
  <si>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</si>
  <si>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</si>
  <si>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</si>
  <si>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</si>
  <si>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</si>
  <si>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</si>
  <si>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</si>
  <si>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</si>
  <si>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</si>
  <si>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</si>
  <si>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</si>
  <si>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</si>
  <si>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</si>
  <si>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</si>
  <si>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</si>
  <si>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</si>
  <si>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</si>
  <si>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</si>
  <si>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</si>
  <si>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</si>
  <si>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</si>
  <si>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</si>
  <si>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</si>
  <si>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</si>
  <si>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</si>
  <si>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</si>
  <si>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</si>
  <si>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</si>
  <si>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</si>
  <si>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</si>
  <si>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</si>
  <si>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</si>
  <si>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</si>
  <si>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</si>
  <si>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</si>
  <si>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</si>
  <si>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</si>
  <si>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</si>
  <si>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</si>
  <si>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</si>
  <si>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</si>
  <si>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</si>
  <si>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</si>
  <si>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</si>
  <si>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</si>
  <si>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</si>
  <si>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</si>
  <si>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</si>
  <si>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</si>
  <si>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</si>
  <si>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</si>
  <si>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</si>
  <si>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</si>
  <si>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</si>
  <si>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</si>
  <si>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</si>
  <si>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</si>
  <si>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</si>
  <si>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</si>
  <si>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</si>
  <si>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</si>
  <si>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</si>
  <si>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</si>
  <si>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</si>
  <si>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</si>
  <si>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</si>
  <si>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</si>
  <si>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</si>
  <si>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</si>
  <si>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</si>
  <si>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</si>
  <si>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</si>
  <si>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</si>
  <si>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</si>
  <si>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</si>
  <si>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</si>
  <si>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</si>
  <si>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</si>
  <si>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</si>
  <si>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</si>
  <si>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</si>
  <si>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</si>
  <si>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</si>
  <si>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</si>
  <si>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</si>
  <si>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</si>
  <si>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</si>
  <si>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</si>
  <si>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</si>
  <si>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</si>
  <si>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</si>
  <si>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</si>
  <si>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</si>
  <si>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</si>
  <si>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</si>
  <si>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</si>
  <si>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</si>
  <si>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</si>
  <si>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</si>
  <si>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</si>
  <si>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</si>
  <si>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</si>
  <si>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</si>
  <si>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</si>
  <si>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</si>
  <si>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</si>
  <si>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</si>
  <si>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</si>
  <si>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</si>
  <si>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</si>
  <si>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</si>
  <si>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</si>
  <si>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</si>
  <si>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</si>
  <si>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</si>
  <si>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</si>
  <si>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</si>
  <si>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</si>
  <si>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</si>
  <si>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</si>
  <si>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</si>
  <si>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</si>
  <si>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</si>
  <si>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</si>
  <si>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</si>
  <si>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</si>
  <si>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</si>
  <si>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</si>
  <si>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</si>
  <si>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</si>
  <si>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</si>
  <si>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</si>
  <si>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</si>
  <si>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</si>
  <si>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</si>
  <si>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</si>
  <si>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</si>
  <si>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</si>
  <si>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</si>
  <si>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</si>
  <si>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</si>
  <si>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</si>
  <si>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</si>
  <si>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</si>
  <si>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</si>
  <si>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</si>
  <si>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</si>
  <si>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</si>
  <si>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</si>
  <si>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</si>
  <si>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</si>
  <si>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</si>
  <si>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</si>
  <si>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</si>
  <si>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</si>
  <si>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</si>
  <si>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</si>
  <si>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</si>
  <si>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</si>
  <si>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</si>
  <si>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</si>
  <si>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</si>
  <si>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</si>
  <si>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</si>
  <si>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</si>
  <si>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</si>
  <si>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</si>
  <si>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</si>
  <si>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</si>
  <si>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</si>
  <si>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</si>
  <si>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</si>
  <si>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</si>
  <si>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</si>
  <si>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</si>
  <si>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</si>
  <si>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</si>
  <si>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</si>
  <si>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</si>
  <si>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</si>
  <si>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</si>
  <si>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</si>
  <si>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</si>
  <si>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</si>
  <si>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</si>
  <si>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</si>
  <si>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</si>
  <si>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</si>
  <si>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</si>
  <si>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</si>
  <si>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</si>
  <si>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</si>
  <si>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</si>
  <si>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</si>
  <si>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</si>
  <si>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</si>
  <si>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</si>
  <si>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</si>
  <si>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</si>
  <si>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</si>
  <si>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</si>
  <si>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</si>
  <si>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</si>
  <si>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</si>
  <si>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</si>
  <si>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</si>
  <si>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</si>
  <si>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</si>
  <si>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</si>
  <si>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</si>
  <si>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</si>
  <si>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</si>
  <si>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</si>
  <si>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</si>
  <si>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</si>
  <si>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</si>
  <si>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</si>
  <si>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</si>
  <si>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</si>
  <si>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</si>
  <si>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</si>
  <si>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</si>
  <si>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</si>
  <si>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</si>
  <si>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</si>
  <si>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</si>
  <si>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</si>
  <si>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</si>
  <si>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</si>
  <si>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</si>
  <si>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</si>
  <si>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</si>
  <si>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</si>
  <si>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</si>
  <si>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</si>
  <si>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</si>
  <si>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</si>
  <si>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</si>
  <si>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</si>
  <si>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</si>
  <si>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</si>
  <si>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</si>
  <si>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</si>
  <si>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</si>
  <si>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</si>
  <si>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</si>
  <si>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</si>
  <si>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</si>
  <si>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</si>
  <si>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</si>
  <si>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</si>
  <si>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</si>
  <si>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</si>
  <si>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</si>
  <si>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</si>
  <si>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</si>
  <si>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</si>
  <si>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</si>
  <si>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</si>
  <si>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</si>
  <si>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</si>
  <si>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</si>
  <si>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</si>
  <si>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</si>
  <si>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</si>
  <si>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</si>
  <si>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</si>
  <si>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</si>
  <si>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</si>
  <si>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</si>
  <si>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</si>
  <si>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</si>
  <si>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</si>
  <si>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</si>
  <si>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</si>
  <si>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</si>
  <si>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</si>
  <si>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</si>
  <si>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</si>
  <si>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</si>
  <si>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</si>
  <si>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</si>
  <si>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</si>
  <si>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</si>
  <si>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</si>
  <si>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</si>
  <si>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</si>
  <si>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</si>
  <si>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</si>
  <si>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</si>
  <si>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</si>
  <si>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</si>
  <si>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</si>
  <si>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</si>
  <si>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</si>
  <si>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</si>
  <si>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</si>
  <si>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</si>
  <si>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</si>
  <si>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</si>
  <si>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</si>
  <si>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</si>
  <si>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</si>
  <si>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</si>
  <si>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</si>
  <si>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</si>
  <si>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</si>
  <si>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</si>
  <si>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</si>
  <si>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</si>
  <si>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</si>
  <si>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</si>
  <si>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</si>
  <si>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</si>
  <si>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</si>
  <si>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</si>
  <si>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</si>
  <si>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</si>
  <si>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</si>
  <si>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</si>
  <si>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</si>
  <si>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</si>
  <si>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</si>
  <si>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</si>
  <si>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</si>
  <si>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</si>
  <si>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</si>
  <si>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</si>
  <si>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</si>
  <si>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</si>
  <si>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</si>
  <si>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</si>
  <si>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</si>
  <si>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</si>
  <si>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</si>
  <si>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</si>
  <si>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</si>
  <si>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</si>
  <si>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</si>
  <si>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</si>
  <si>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</si>
  <si>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</si>
  <si>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</si>
  <si>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</si>
  <si>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</si>
  <si>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</si>
  <si>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</si>
  <si>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</si>
  <si>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</si>
  <si>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</si>
  <si>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</si>
  <si>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</si>
  <si>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</si>
  <si>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</si>
  <si>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</si>
  <si>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</si>
  <si>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</si>
  <si>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</si>
  <si>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</si>
  <si>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</si>
  <si>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</si>
  <si>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</si>
  <si>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</si>
  <si>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</si>
  <si>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</si>
  <si>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</si>
  <si>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</si>
  <si>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</si>
  <si>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</si>
  <si>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</si>
  <si>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</si>
  <si>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</si>
  <si>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</si>
  <si>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</si>
  <si>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</si>
  <si>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</si>
  <si>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</si>
  <si>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</si>
  <si>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</si>
  <si>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</si>
  <si>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</si>
  <si>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</si>
  <si>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</si>
  <si>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</si>
  <si>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</si>
  <si>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</si>
  <si>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</si>
  <si>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</si>
  <si>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</si>
  <si>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</si>
  <si>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</si>
  <si>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</si>
  <si>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</si>
  <si>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</si>
  <si>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</si>
  <si>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</si>
  <si>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</si>
  <si>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</si>
  <si>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</si>
  <si>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</si>
  <si>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</si>
  <si>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</si>
  <si>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</si>
  <si>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</si>
  <si>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</si>
  <si>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</si>
  <si>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</si>
  <si>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</si>
  <si>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</si>
  <si>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</si>
  <si>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</si>
  <si>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</si>
  <si>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</si>
  <si>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</si>
  <si>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</si>
  <si>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</si>
  <si>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</si>
  <si>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</si>
  <si>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</si>
  <si>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</si>
  <si>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</si>
  <si>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</si>
  <si>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</si>
  <si>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</si>
  <si>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</si>
  <si>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</si>
  <si>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</si>
  <si>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</si>
  <si>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</si>
  <si>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</si>
  <si>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</si>
  <si>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</si>
  <si>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</si>
  <si>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</si>
  <si>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</si>
  <si>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</si>
  <si>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</si>
  <si>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</si>
  <si>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</si>
  <si>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</si>
  <si>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</si>
  <si>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</si>
  <si>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</si>
  <si>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</si>
  <si>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</si>
  <si>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</si>
  <si>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</si>
  <si>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</si>
  <si>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</si>
  <si>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</si>
  <si>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</si>
  <si>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</si>
  <si>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</si>
  <si>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</si>
  <si>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</si>
  <si>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</si>
  <si>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</si>
  <si>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</si>
  <si>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</si>
  <si>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</si>
  <si>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</si>
  <si>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</si>
  <si>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</si>
  <si>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</si>
  <si>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</si>
  <si>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</si>
  <si>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</si>
  <si>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</si>
  <si>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</si>
  <si>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</si>
  <si>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</si>
  <si>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</si>
  <si>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</si>
  <si>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</si>
  <si>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</si>
  <si>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</si>
  <si>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</si>
  <si>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</si>
  <si>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</si>
  <si>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</si>
  <si>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</si>
  <si>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</si>
  <si>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</si>
  <si>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</si>
  <si>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</si>
  <si>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</si>
  <si>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</si>
  <si>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</si>
  <si>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</si>
  <si>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</si>
  <si>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</si>
  <si>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</si>
  <si>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</si>
  <si>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</si>
  <si>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</si>
  <si>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</si>
  <si>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</si>
  <si>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</si>
  <si>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</si>
  <si>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</si>
  <si>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</si>
  <si>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</si>
  <si>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</si>
  <si>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</si>
  <si>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</si>
  <si>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</si>
  <si>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</si>
  <si>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</si>
  <si>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</si>
  <si>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</si>
  <si>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</si>
  <si>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</si>
  <si>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</si>
  <si>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</si>
  <si>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</si>
  <si>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</si>
  <si>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</si>
  <si>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</si>
  <si>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</si>
  <si>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</si>
  <si>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</si>
  <si>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</si>
  <si>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</si>
  <si>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</si>
  <si>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</si>
  <si>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</si>
  <si>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</si>
  <si>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</si>
  <si>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</si>
  <si>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</si>
  <si>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</si>
  <si>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</si>
  <si>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</si>
  <si>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</si>
  <si>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</si>
  <si>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</si>
  <si>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</si>
  <si>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</si>
  <si>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</si>
  <si>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</si>
  <si>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</si>
  <si>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</si>
  <si>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</si>
  <si>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</si>
  <si>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</si>
  <si>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</si>
  <si>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</si>
  <si>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</si>
  <si>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</si>
  <si>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</si>
  <si>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</si>
  <si>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</si>
  <si>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</si>
  <si>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</si>
  <si>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</si>
  <si>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</si>
  <si>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</si>
  <si>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</si>
  <si>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</si>
  <si>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</si>
  <si>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</si>
  <si>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</si>
  <si>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</si>
  <si>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</si>
  <si>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</si>
  <si>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</si>
  <si>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</si>
  <si>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</si>
  <si>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</si>
  <si>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</si>
  <si>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</si>
  <si>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</si>
  <si>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</si>
  <si>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</si>
  <si>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</si>
  <si>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</si>
  <si>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</si>
  <si>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</si>
  <si>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</si>
  <si>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</si>
  <si>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</si>
  <si>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</si>
  <si>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</si>
  <si>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</si>
  <si>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</si>
  <si>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</si>
  <si>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</si>
  <si>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</si>
  <si>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</si>
  <si>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</si>
  <si>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</si>
  <si>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</si>
  <si>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</si>
  <si>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</si>
  <si>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</si>
  <si>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</si>
  <si>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</si>
  <si>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</si>
  <si>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</si>
  <si>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</si>
  <si>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</si>
  <si>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</si>
  <si>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</si>
  <si>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</si>
  <si>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</si>
  <si>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</si>
  <si>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</si>
  <si>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</si>
  <si>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</si>
  <si>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</si>
  <si>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</si>
  <si>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</si>
  <si>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</si>
  <si>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</si>
  <si>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</si>
  <si>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</si>
  <si>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</si>
  <si>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</si>
  <si>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</si>
  <si>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</si>
  <si>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</si>
  <si>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</si>
  <si>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</si>
  <si>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</si>
  <si>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</si>
  <si>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</si>
  <si>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</si>
  <si>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</si>
  <si>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</si>
  <si>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</si>
  <si>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</si>
  <si>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</si>
  <si>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</si>
  <si>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</si>
  <si>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</si>
  <si>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</si>
  <si>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</si>
  <si>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</si>
  <si>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</si>
  <si>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</si>
  <si>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</si>
  <si>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</si>
  <si>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</si>
  <si>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</si>
  <si>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</si>
  <si>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</si>
  <si>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</si>
  <si>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</si>
  <si>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</si>
  <si>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</si>
  <si>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</si>
  <si>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</si>
  <si>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</si>
  <si>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</si>
  <si>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</si>
  <si>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</si>
  <si>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</si>
  <si>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</si>
  <si>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</si>
  <si>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</si>
  <si>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</si>
  <si>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</si>
  <si>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</si>
  <si>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</si>
  <si>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</si>
  <si>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</si>
  <si>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</si>
  <si>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</si>
  <si>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</si>
  <si>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</si>
  <si>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</si>
  <si>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</si>
  <si>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</si>
  <si>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</si>
  <si>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</si>
  <si>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</si>
  <si>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</si>
  <si>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</si>
  <si>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</si>
  <si>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</si>
  <si>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</si>
  <si>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</si>
  <si>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</si>
  <si>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</si>
  <si>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</si>
  <si>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</si>
  <si>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</si>
  <si>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</si>
  <si>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</si>
  <si>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</si>
  <si>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</si>
  <si>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</si>
  <si>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</si>
  <si>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</si>
  <si>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</si>
  <si>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</si>
  <si>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</si>
  <si>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</si>
  <si>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</si>
  <si>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</si>
  <si>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</si>
  <si>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</si>
  <si>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</si>
  <si>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</si>
  <si>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</si>
  <si>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</si>
  <si>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</si>
  <si>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</si>
  <si>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</si>
  <si>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</si>
  <si>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</si>
  <si>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</si>
  <si>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</si>
  <si>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</si>
  <si>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</si>
  <si>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</si>
  <si>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</si>
  <si>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</si>
  <si>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</si>
  <si>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</si>
  <si>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</si>
  <si>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</si>
  <si>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</si>
  <si>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</si>
  <si>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</si>
  <si>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</si>
  <si>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</si>
  <si>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</si>
  <si>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</si>
  <si>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</si>
  <si>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</si>
  <si>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</si>
  <si>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</si>
  <si>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</si>
  <si>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</si>
  <si>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</si>
  <si>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</si>
  <si>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</si>
  <si>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</si>
  <si>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</si>
  <si>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</si>
  <si>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</si>
  <si>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</si>
  <si>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</si>
  <si>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</si>
  <si>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</si>
  <si>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</si>
  <si>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</si>
  <si>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</si>
  <si>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</si>
  <si>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</si>
  <si>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</si>
  <si>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</si>
  <si>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</si>
  <si>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</si>
  <si>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</si>
  <si>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</si>
  <si>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</si>
  <si>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</si>
  <si>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</si>
  <si>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</si>
  <si>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</si>
  <si>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</si>
  <si>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</si>
  <si>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</si>
  <si>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</si>
  <si>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</si>
  <si>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</si>
  <si>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</si>
  <si>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</si>
  <si>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</si>
  <si>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</si>
  <si>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</si>
  <si>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</si>
  <si>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</si>
  <si>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</si>
  <si>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</si>
  <si>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</si>
  <si>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</si>
  <si>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</si>
  <si>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</si>
  <si>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</si>
  <si>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</si>
  <si>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</si>
  <si>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</si>
  <si>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</si>
  <si>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</si>
  <si>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</si>
  <si>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</si>
  <si>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</si>
  <si>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</si>
  <si>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</si>
  <si>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</si>
  <si>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</si>
  <si>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</si>
  <si>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</si>
  <si>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</si>
  <si>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</si>
  <si>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</si>
  <si>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</si>
  <si>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</si>
  <si>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</si>
  <si>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</si>
  <si>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</si>
  <si>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</si>
  <si>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</si>
  <si>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</si>
  <si>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</si>
  <si>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</si>
  <si>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</si>
  <si>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</si>
  <si>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</si>
  <si>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</si>
  <si>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</si>
  <si>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</si>
  <si>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</si>
  <si>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</si>
  <si>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</si>
  <si>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</si>
  <si>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</si>
  <si>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</si>
  <si>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</si>
  <si>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</si>
  <si>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</si>
  <si>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</si>
  <si>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</si>
  <si>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</si>
  <si>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</si>
  <si>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</si>
  <si>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</si>
  <si>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</si>
  <si>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</si>
  <si>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</si>
  <si>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</si>
  <si>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</si>
  <si>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</si>
  <si>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</si>
  <si>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</si>
  <si>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</si>
  <si>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</si>
  <si>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</si>
  <si>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</si>
  <si>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</si>
  <si>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</si>
  <si>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</si>
  <si>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</si>
  <si>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</si>
  <si>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</si>
  <si>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</si>
  <si>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</si>
  <si>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</si>
  <si>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</si>
  <si>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</si>
  <si>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</si>
  <si>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</si>
  <si>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</si>
  <si>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</si>
  <si>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</si>
  <si>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</si>
  <si>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</si>
  <si>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</si>
  <si>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</si>
  <si>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</si>
  <si>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</si>
  <si>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</si>
  <si>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</si>
  <si>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</si>
  <si>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</si>
  <si>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</si>
  <si>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</si>
  <si>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</si>
  <si>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</si>
  <si>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</si>
  <si>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</si>
  <si>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</si>
  <si>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</si>
  <si>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</si>
  <si>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</si>
  <si>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</si>
  <si>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</si>
  <si>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</si>
  <si>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</si>
  <si>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</si>
  <si>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</si>
  <si>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</si>
  <si>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</si>
  <si>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</si>
  <si>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</si>
  <si>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</si>
  <si>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</si>
  <si>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</si>
  <si>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</si>
  <si>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</si>
  <si>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</si>
  <si>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</si>
  <si>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</si>
  <si>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</si>
  <si>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</si>
  <si>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</si>
  <si>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</si>
  <si>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</si>
  <si>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</si>
  <si>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</si>
  <si>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</si>
  <si>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</si>
  <si>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</si>
  <si>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</si>
  <si>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</si>
  <si>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</si>
  <si>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</si>
  <si>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</si>
  <si>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</si>
  <si>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</si>
  <si>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</si>
  <si>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</si>
  <si>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</si>
  <si>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</si>
  <si>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</si>
  <si>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</si>
  <si>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</si>
  <si>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</si>
  <si>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</si>
  <si>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</si>
  <si>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</si>
  <si>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</si>
  <si>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</si>
  <si>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</si>
  <si>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</si>
  <si>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</si>
  <si>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</si>
  <si>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</si>
  <si>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</si>
  <si>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</si>
  <si>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</si>
  <si>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</si>
  <si>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</si>
  <si>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</si>
  <si>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</si>
  <si>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</si>
  <si>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</si>
  <si>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</si>
  <si>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</si>
  <si>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</si>
  <si>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</si>
  <si>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</si>
  <si>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</si>
  <si>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</si>
  <si>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</si>
  <si>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</si>
  <si>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</si>
  <si>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</si>
  <si>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</si>
  <si>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</si>
  <si>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</si>
  <si>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</si>
  <si>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</si>
  <si>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</si>
  <si>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</si>
  <si>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</si>
  <si>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</si>
  <si>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</si>
  <si>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</si>
  <si>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</si>
  <si>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</si>
  <si>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</si>
  <si>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</si>
  <si>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</si>
  <si>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</si>
  <si>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</si>
  <si>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</si>
  <si>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</si>
  <si>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</si>
  <si>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</si>
  <si>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</si>
  <si>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</si>
  <si>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</si>
  <si>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</si>
  <si>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</si>
  <si>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</si>
  <si>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</si>
  <si>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</si>
  <si>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</si>
  <si>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</si>
  <si>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</si>
  <si>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</si>
  <si>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</si>
  <si>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</si>
  <si>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</si>
  <si>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</si>
  <si>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</si>
  <si>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</si>
  <si>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</si>
  <si>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</si>
  <si>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</si>
  <si>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</si>
  <si>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</si>
  <si>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</si>
  <si>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</si>
  <si>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</si>
  <si>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</si>
  <si>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</si>
  <si>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</si>
  <si>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</si>
  <si>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</si>
  <si>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</si>
  <si>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</si>
  <si>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</si>
  <si>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</si>
  <si>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</si>
  <si>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</si>
  <si>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</si>
  <si>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</si>
  <si>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</si>
  <si>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</si>
  <si>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</si>
  <si>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</si>
  <si>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</si>
  <si>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</si>
  <si>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</si>
  <si>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</si>
  <si>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</si>
  <si>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</si>
  <si>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</si>
  <si>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</si>
  <si>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</si>
  <si>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</si>
  <si>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</si>
  <si>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</si>
  <si>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</si>
  <si>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</si>
  <si>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</si>
  <si>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</si>
  <si>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</si>
  <si>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</si>
  <si>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</si>
  <si>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</si>
  <si>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</si>
  <si>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</si>
  <si>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</si>
  <si>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</si>
  <si>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</si>
  <si>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</si>
  <si>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</si>
  <si>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</si>
  <si>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</si>
  <si>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</si>
  <si>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</si>
  <si>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</si>
  <si>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</si>
  <si>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</si>
  <si>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</si>
  <si>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</si>
  <si>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</si>
  <si>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</si>
  <si>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</si>
  <si>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</si>
  <si>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</si>
  <si>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</si>
  <si>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</si>
  <si>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</si>
  <si>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</si>
  <si>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</si>
  <si>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</si>
  <si>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</si>
  <si>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</si>
  <si>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</si>
  <si>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</si>
  <si>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</si>
  <si>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</si>
  <si>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</si>
  <si>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</si>
  <si>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</si>
  <si>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</si>
  <si>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</si>
  <si>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</si>
  <si>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</si>
  <si>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</si>
  <si>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</si>
  <si>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</si>
  <si>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</si>
  <si>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</si>
  <si>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</si>
  <si>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</si>
  <si>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</si>
  <si>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</si>
  <si>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</si>
  <si>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</si>
  <si>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</si>
  <si>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</si>
  <si>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</si>
  <si>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</si>
  <si>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</si>
  <si>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</si>
  <si>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</si>
  <si>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</si>
  <si>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</si>
  <si>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</si>
  <si>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</si>
  <si>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</si>
  <si>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</si>
  <si>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</si>
  <si>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</si>
  <si>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</si>
  <si>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</si>
  <si>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</si>
  <si>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</si>
  <si>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</si>
  <si>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</si>
  <si>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</si>
  <si>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</si>
  <si>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</si>
  <si>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</si>
  <si>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</si>
  <si>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</si>
  <si>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</si>
  <si>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</si>
  <si>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</si>
  <si>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</si>
  <si>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</si>
  <si>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</si>
  <si>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LEZE</t>
  </si>
  <si>
    <t xml:space="preserve">NOM_PRELEV_DETERM</t>
  </si>
  <si>
    <t xml:space="preserve">AQUASCOP BIOLOGIE site de Monptellier</t>
  </si>
  <si>
    <t xml:space="preserve">LB_STATION</t>
  </si>
  <si>
    <t xml:space="preserve">LA LEZE A LABARTHE / LEZE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</si>
  <si>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</si>
  <si>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</si>
  <si>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</si>
  <si>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</si>
  <si>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</si>
  <si>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</si>
  <si>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</si>
  <si>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</si>
  <si>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</si>
  <si>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</si>
  <si>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</si>
  <si>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</si>
  <si>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</si>
  <si>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</si>
  <si>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</si>
  <si>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</si>
  <si>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</si>
  <si>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</si>
  <si>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</si>
  <si>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</si>
  <si>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</si>
  <si>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</si>
  <si>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</si>
  <si>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</si>
  <si>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</si>
  <si>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</si>
  <si>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</si>
  <si>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</si>
  <si>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</si>
  <si>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</si>
  <si>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</si>
  <si>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</si>
  <si>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</si>
  <si>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</si>
  <si>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</si>
  <si>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</si>
  <si>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</si>
  <si>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</si>
  <si>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</si>
  <si>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</si>
  <si>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</si>
  <si>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</si>
  <si>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</si>
  <si>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</si>
  <si>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</si>
  <si>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</si>
  <si>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</si>
  <si>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</si>
  <si>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</si>
  <si>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</si>
  <si>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</si>
  <si>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</si>
  <si>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</si>
  <si>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</si>
  <si>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</si>
  <si>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</si>
  <si>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</si>
  <si>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</si>
  <si>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</si>
  <si>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</si>
  <si>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</si>
  <si>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</si>
  <si>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</si>
  <si>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</si>
  <si>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</si>
  <si>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</si>
  <si>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</si>
  <si>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</si>
  <si>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</si>
  <si>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</si>
  <si>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</si>
  <si>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</si>
  <si>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</si>
  <si>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</si>
  <si>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</si>
  <si>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</si>
  <si>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</si>
  <si>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</si>
  <si>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</si>
  <si>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</si>
  <si>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</si>
  <si>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</si>
  <si>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Odeur d'eau usée.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</si>
  <si>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</si>
  <si>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</si>
  <si>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</si>
  <si>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</si>
  <si>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</si>
  <si>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</si>
  <si>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</si>
  <si>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</si>
  <si>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</si>
  <si>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</si>
  <si>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</si>
  <si>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(Dasygloea)</t>
  </si>
  <si>
    <t xml:space="preserve">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</si>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</sst>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K98" activeCellId="0" sqref="K9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571049</v>
      </c>
      <c r="G10" s="25"/>
      <c r="H10" s="25"/>
    </row>
    <row r="11" customFormat="false" ht="15" hidden="false" customHeight="false" outlineLevel="0" collapsed="false">
      <c r="A11" s="26" t="s">
        <v>5183</v>
      </c>
      <c r="B11" s="30" t="n">
        <v>44012</v>
      </c>
      <c r="D11" s="26" t="s">
        <v>5184</v>
      </c>
      <c r="E11" s="29" t="n">
        <v>6262672</v>
      </c>
      <c r="G11" s="25"/>
      <c r="H11" s="25"/>
    </row>
    <row r="12" customFormat="false" ht="15" hidden="false" customHeight="false" outlineLevel="0" collapsed="false">
      <c r="A12" s="26" t="s">
        <v>5185</v>
      </c>
      <c r="B12" s="29" t="s">
        <v>5186</v>
      </c>
      <c r="D12" s="26" t="s">
        <v>5187</v>
      </c>
      <c r="E12" s="29" t="n">
        <v>571132</v>
      </c>
      <c r="G12" s="25"/>
      <c r="H12" s="25"/>
    </row>
    <row r="13" customFormat="false" ht="17.25" hidden="false" customHeight="true" outlineLevel="0" collapsed="false">
      <c r="A13" s="12"/>
      <c r="B13" s="31"/>
      <c r="D13" s="26" t="s">
        <v>5188</v>
      </c>
      <c r="E13" s="29" t="n">
        <v>6262740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571049</v>
      </c>
    </row>
    <row r="18" customFormat="false" ht="15" hidden="false" customHeight="false" outlineLevel="0" collapsed="false">
      <c r="A18" s="36"/>
      <c r="B18" s="37" t="s">
        <v>5196</v>
      </c>
      <c r="C18" s="38" t="n">
        <f aca="false">E11</f>
        <v>6262672</v>
      </c>
    </row>
    <row r="19" customFormat="false" ht="15" hidden="false" customHeight="false" outlineLevel="0" collapsed="false">
      <c r="A19" s="33" t="s">
        <v>5197</v>
      </c>
      <c r="B19" s="39" t="n">
        <v>172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85</v>
      </c>
      <c r="D35" s="52" t="s">
        <v>5215</v>
      </c>
      <c r="E35" s="53" t="n">
        <v>15</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6.7</v>
      </c>
      <c r="C37" s="50"/>
      <c r="D37" s="55" t="s">
        <v>5219</v>
      </c>
      <c r="E37" s="34" t="n">
        <v>6.7</v>
      </c>
    </row>
    <row r="38" s="56" customFormat="true" ht="15" hidden="false" customHeight="true" outlineLevel="0" collapsed="false">
      <c r="A38" s="54" t="s">
        <v>5220</v>
      </c>
      <c r="B38" s="34" t="n">
        <v>6</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3</v>
      </c>
      <c r="C59" s="50"/>
      <c r="D59" s="26" t="s">
        <v>5239</v>
      </c>
      <c r="E59" s="62" t="n">
        <v>2</v>
      </c>
    </row>
    <row r="60" s="17" customFormat="true" ht="15" hidden="false" customHeight="false" outlineLevel="0" collapsed="false">
      <c r="A60" s="33" t="s">
        <v>5240</v>
      </c>
      <c r="B60" s="62" t="n">
        <v>1</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5</v>
      </c>
      <c r="C74" s="50"/>
      <c r="D74" s="26" t="s">
        <v>5250</v>
      </c>
      <c r="E74" s="62" t="n">
        <v>4</v>
      </c>
    </row>
    <row r="75" s="17" customFormat="true" ht="15" hidden="false" customHeight="false" outlineLevel="0" collapsed="false">
      <c r="A75" s="33" t="s">
        <v>5251</v>
      </c>
      <c r="B75" s="62" t="n">
        <v>2</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2" t="s">
        <v>5275</v>
      </c>
      <c r="G98" s="85"/>
      <c r="H98" s="86"/>
    </row>
    <row r="99" customFormat="false" ht="15" hidden="false" customHeight="false" outlineLevel="0" collapsed="false">
      <c r="A99" s="78" t="s">
        <v>5276</v>
      </c>
      <c r="B99" s="79" t="s">
        <v>5277</v>
      </c>
      <c r="C99" s="80" t="n">
        <v>44835</v>
      </c>
      <c r="D99" s="81" t="n">
        <v>0.01</v>
      </c>
      <c r="E99" s="82"/>
      <c r="F99" s="82" t="s">
        <v>5275</v>
      </c>
      <c r="G99" s="85" t="s">
        <v>5277</v>
      </c>
      <c r="H99" s="86" t="n">
        <v>44835</v>
      </c>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2" t="s">
        <v>5275</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c r="E101" s="82" t="n">
        <v>0.01</v>
      </c>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0.2</v>
      </c>
      <c r="E102" s="82"/>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0.5</v>
      </c>
      <c r="E103" s="82" t="n">
        <v>0.1</v>
      </c>
      <c r="F103" s="82" t="s">
        <v>5275</v>
      </c>
      <c r="G103" s="85"/>
      <c r="H103" s="86"/>
    </row>
    <row r="104" customFormat="false" ht="15" hidden="false" customHeight="false" outlineLevel="0" collapsed="false">
      <c r="A104" s="78" t="s">
        <v>1058</v>
      </c>
      <c r="B104" s="79" t="str">
        <f aca="false">IF(A104="NEWCOD",IF(ISBLANK(G104),"renseigner le champ 'Nouveau taxon'",G104),VLOOKUP(A104,'Ref Taxo'!A:B,2,FALSE()))</f>
        <v>Cinclidotus danubicus</v>
      </c>
      <c r="C104" s="80" t="n">
        <f aca="false">IF(A104="NEWCOD",IF(ISBLANK(H104),"NoCod",H104),VLOOKUP(A104,'Ref Taxo'!A:D,4,FALSE()))</f>
        <v>1319</v>
      </c>
      <c r="D104" s="81" t="n">
        <v>0.01</v>
      </c>
      <c r="E104" s="82"/>
      <c r="F104" s="82" t="s">
        <v>5275</v>
      </c>
      <c r="G104" s="85"/>
      <c r="H104" s="86"/>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0.01</v>
      </c>
      <c r="E105" s="82" t="n">
        <v>0.01</v>
      </c>
      <c r="F105" s="82" t="s">
        <v>5275</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5</v>
      </c>
      <c r="E107" s="82" t="n">
        <v>1.5</v>
      </c>
      <c r="F107" s="82" t="s">
        <v>5275</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0.05</v>
      </c>
      <c r="E108" s="82"/>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0.05</v>
      </c>
      <c r="E109" s="82" t="n">
        <v>0.01</v>
      </c>
      <c r="F109" s="82" t="s">
        <v>5275</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2" t="s">
        <v>5275</v>
      </c>
      <c r="G110" s="85"/>
      <c r="H110" s="86"/>
    </row>
    <row r="111" customFormat="false" ht="15" hidden="false" customHeight="false" outlineLevel="0" collapsed="false">
      <c r="A111" s="78" t="s">
        <v>3133</v>
      </c>
      <c r="B111" s="79" t="str">
        <f aca="false">IF(A111="NEWCOD",IF(ISBLANK(G111),"renseigner le champ 'Nouveau taxon'",G111),VLOOKUP(A111,'Ref Taxo'!A:B,2,FALSE()))</f>
        <v>Nasturtium officinale</v>
      </c>
      <c r="C111" s="80" t="n">
        <f aca="false">IF(A111="NEWCOD",IF(ISBLANK(H111),"NoCod",H111),VLOOKUP(A111,'Ref Taxo'!A:D,4,FALSE()))</f>
        <v>1763</v>
      </c>
      <c r="D111" s="81" t="n">
        <v>0.01</v>
      </c>
      <c r="E111" s="82"/>
      <c r="F111" s="82" t="s">
        <v>5275</v>
      </c>
      <c r="G111" s="85"/>
      <c r="H111" s="86"/>
    </row>
    <row r="112" customFormat="false" ht="15" hidden="false" customHeight="false" outlineLevel="0" collapsed="false">
      <c r="A112" s="78" t="s">
        <v>4373</v>
      </c>
      <c r="B112" s="79" t="str">
        <f aca="false">IF(A112="NEWCOD",IF(ISBLANK(G112),"renseigner le champ 'Nouveau taxon'",G112),VLOOKUP(A112,'Ref Taxo'!A:B,2,FALSE()))</f>
        <v>Scirpus</v>
      </c>
      <c r="C112" s="80" t="n">
        <f aca="false">IF(A112="NEWCOD",IF(ISBLANK(H112),"NoCod",H112),VLOOKUP(A112,'Ref Taxo'!A:D,4,FALSE()))</f>
        <v>1515</v>
      </c>
      <c r="D112" s="81" t="n">
        <v>0.01</v>
      </c>
      <c r="E112" s="82"/>
      <c r="F112" s="82" t="s">
        <v>5275</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t="n">
        <v>0.02</v>
      </c>
      <c r="E113" s="82" t="n">
        <v>0.01</v>
      </c>
      <c r="F113" s="82" t="s">
        <v>5275</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c r="E114" s="82" t="n">
        <v>0.01</v>
      </c>
      <c r="F114" s="82" t="s">
        <v>5275</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t="n">
        <v>0.01</v>
      </c>
      <c r="E115" s="82" t="n">
        <v>0.01</v>
      </c>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5273</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2020-11-25T17:05:08Z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