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0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<sst xmlns="http://schemas.openxmlformats.org/spreadsheetml/2006/main" count="6466" uniqueCount="5308">
  <si>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</si>
  <si>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</si>
  <si>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</si>
  <si>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</si>
  <si>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</si>
  <si>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</si>
  <si>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</si>
  <si>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</si>
  <si>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</si>
  <si>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</si>
  <si>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</si>
  <si>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</si>
  <si>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</si>
  <si>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</si>
  <si>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</si>
  <si>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</si>
  <si>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</si>
  <si>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</si>
  <si>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</si>
  <si>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</si>
  <si>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</si>
  <si>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</si>
  <si>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</si>
  <si>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</si>
  <si>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</si>
  <si>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</si>
  <si>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</si>
  <si>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</si>
  <si>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</si>
  <si>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</si>
  <si>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</si>
  <si>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</si>
  <si>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</si>
  <si>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</si>
  <si>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</si>
  <si>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</si>
  <si>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</si>
  <si>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</si>
  <si>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</si>
  <si>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</si>
  <si>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</si>
  <si>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</si>
  <si>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</si>
  <si>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</si>
  <si>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</si>
  <si>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</si>
  <si>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</si>
  <si>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</si>
  <si>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</si>
  <si>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</si>
  <si>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</si>
  <si>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</si>
  <si>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</si>
  <si>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</si>
  <si>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</si>
  <si>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</si>
  <si>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</si>
  <si>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</si>
  <si>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</si>
  <si>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</si>
  <si>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</si>
  <si>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</si>
  <si>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</si>
  <si>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</si>
  <si>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</si>
  <si>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</si>
  <si>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</si>
  <si>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</si>
  <si>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</si>
  <si>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</si>
  <si>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</si>
  <si>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</si>
  <si>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</si>
  <si>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</si>
  <si>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</si>
  <si>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</si>
  <si>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</si>
  <si>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</si>
  <si>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</si>
  <si>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</si>
  <si>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</si>
  <si>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</si>
  <si>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</si>
  <si>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</si>
  <si>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</si>
  <si>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</si>
  <si>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</si>
  <si>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</si>
  <si>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</si>
  <si>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</si>
  <si>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</si>
  <si>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</si>
  <si>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</si>
  <si>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</si>
  <si>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</si>
  <si>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</si>
  <si>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</si>
  <si>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</si>
  <si>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</si>
  <si>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</si>
  <si>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</si>
  <si>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</si>
  <si>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</si>
  <si>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</si>
  <si>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</si>
  <si>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</si>
  <si>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</si>
  <si>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</si>
  <si>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</si>
  <si>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</si>
  <si>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</si>
  <si>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</si>
  <si>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</si>
  <si>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</si>
  <si>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</si>
  <si>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</si>
  <si>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</si>
  <si>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</si>
  <si>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</si>
  <si>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</si>
  <si>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</si>
  <si>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</si>
  <si>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</si>
  <si>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</si>
  <si>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</si>
  <si>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</si>
  <si>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</si>
  <si>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</si>
  <si>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</si>
  <si>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</si>
  <si>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</si>
  <si>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</si>
  <si>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</si>
  <si>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</si>
  <si>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</si>
  <si>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</si>
  <si>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</si>
  <si>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</si>
  <si>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</si>
  <si>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</si>
  <si>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</si>
  <si>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</si>
  <si>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</si>
  <si>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</si>
  <si>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</si>
  <si>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</si>
  <si>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</si>
  <si>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</si>
  <si>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</si>
  <si>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</si>
  <si>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</si>
  <si>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</si>
  <si>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</si>
  <si>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</si>
  <si>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</si>
  <si>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</si>
  <si>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</si>
  <si>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</si>
  <si>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</si>
  <si>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</si>
  <si>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</si>
  <si>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</si>
  <si>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</si>
  <si>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</si>
  <si>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</si>
  <si>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</si>
  <si>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</si>
  <si>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</si>
  <si>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</si>
  <si>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</si>
  <si>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</si>
  <si>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</si>
  <si>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</si>
  <si>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</si>
  <si>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</si>
  <si>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</si>
  <si>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</si>
  <si>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</si>
  <si>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</si>
  <si>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</si>
  <si>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</si>
  <si>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</si>
  <si>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</si>
  <si>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</si>
  <si>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</si>
  <si>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</si>
  <si>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</si>
  <si>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</si>
  <si>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</si>
  <si>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</si>
  <si>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</si>
  <si>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</si>
  <si>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</si>
  <si>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</si>
  <si>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</si>
  <si>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</si>
  <si>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</si>
  <si>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</si>
  <si>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</si>
  <si>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</si>
  <si>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</si>
  <si>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</si>
  <si>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</si>
  <si>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</si>
  <si>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</si>
  <si>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</si>
  <si>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</si>
  <si>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</si>
  <si>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</si>
  <si>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</si>
  <si>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</si>
  <si>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</si>
  <si>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</si>
  <si>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</si>
  <si>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</si>
  <si>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</si>
  <si>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</si>
  <si>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</si>
  <si>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</si>
  <si>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</si>
  <si>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</si>
  <si>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</si>
  <si>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</si>
  <si>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</si>
  <si>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</si>
  <si>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</si>
  <si>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</si>
  <si>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</si>
  <si>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</si>
  <si>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</si>
  <si>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</si>
  <si>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</si>
  <si>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</si>
  <si>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</si>
  <si>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</si>
  <si>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</si>
  <si>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</si>
  <si>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</si>
  <si>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</si>
  <si>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</si>
  <si>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</si>
  <si>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</si>
  <si>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</si>
  <si>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</si>
  <si>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</si>
  <si>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</si>
  <si>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</si>
  <si>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</si>
  <si>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</si>
  <si>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</si>
  <si>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</si>
  <si>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</si>
  <si>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</si>
  <si>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</si>
  <si>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</si>
  <si>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</si>
  <si>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</si>
  <si>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</si>
  <si>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</si>
  <si>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</si>
  <si>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</si>
  <si>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</si>
  <si>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</si>
  <si>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</si>
  <si>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</si>
  <si>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</si>
  <si>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</si>
  <si>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</si>
  <si>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</si>
  <si>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</si>
  <si>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</si>
  <si>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</si>
  <si>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</si>
  <si>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</si>
  <si>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</si>
  <si>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</si>
  <si>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</si>
  <si>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</si>
  <si>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</si>
  <si>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</si>
  <si>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</si>
  <si>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</si>
  <si>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</si>
  <si>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</si>
  <si>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</si>
  <si>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</si>
  <si>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</si>
  <si>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</si>
  <si>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</si>
  <si>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</si>
  <si>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</si>
  <si>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</si>
  <si>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</si>
  <si>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</si>
  <si>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</si>
  <si>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</si>
  <si>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</si>
  <si>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</si>
  <si>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</si>
  <si>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</si>
  <si>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</si>
  <si>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</si>
  <si>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</si>
  <si>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</si>
  <si>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</si>
  <si>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</si>
  <si>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</si>
  <si>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</si>
  <si>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</si>
  <si>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</si>
  <si>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</si>
  <si>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</si>
  <si>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</si>
  <si>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</si>
  <si>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</si>
  <si>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</si>
  <si>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</si>
  <si>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</si>
  <si>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</si>
  <si>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</si>
  <si>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</si>
  <si>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</si>
  <si>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</si>
  <si>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</si>
  <si>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</si>
  <si>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</si>
  <si>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</si>
  <si>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</si>
  <si>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</si>
  <si>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</si>
  <si>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</si>
  <si>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</si>
  <si>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</si>
  <si>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</si>
  <si>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</si>
  <si>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</si>
  <si>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</si>
  <si>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</si>
  <si>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</si>
  <si>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</si>
  <si>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</si>
  <si>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</si>
  <si>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</si>
  <si>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</si>
  <si>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</si>
  <si>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</si>
  <si>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</si>
  <si>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</si>
  <si>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</si>
  <si>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</si>
  <si>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</si>
  <si>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</si>
  <si>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</si>
  <si>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</si>
  <si>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</si>
  <si>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</si>
  <si>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</si>
  <si>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</si>
  <si>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</si>
  <si>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</si>
  <si>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</si>
  <si>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</si>
  <si>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</si>
  <si>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</si>
  <si>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</si>
  <si>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</si>
  <si>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</si>
  <si>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</si>
  <si>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</si>
  <si>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</si>
  <si>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</si>
  <si>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</si>
  <si>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</si>
  <si>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</si>
  <si>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</si>
  <si>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</si>
  <si>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</si>
  <si>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</si>
  <si>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</si>
  <si>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</si>
  <si>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</si>
  <si>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</si>
  <si>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</si>
  <si>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</si>
  <si>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</si>
  <si>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</si>
  <si>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</si>
  <si>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</si>
  <si>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</si>
  <si>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</si>
  <si>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</si>
  <si>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</si>
  <si>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</si>
  <si>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</si>
  <si>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</si>
  <si>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</si>
  <si>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</si>
  <si>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</si>
  <si>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</si>
  <si>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</si>
  <si>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</si>
  <si>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</si>
  <si>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</si>
  <si>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</si>
  <si>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</si>
  <si>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</si>
  <si>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</si>
  <si>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</si>
  <si>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</si>
  <si>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</si>
  <si>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</si>
  <si>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</si>
  <si>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</si>
  <si>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</si>
  <si>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</si>
  <si>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</si>
  <si>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</si>
  <si>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</si>
  <si>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</si>
  <si>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</si>
  <si>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</si>
  <si>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</si>
  <si>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</si>
  <si>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</si>
  <si>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</si>
  <si>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</si>
  <si>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</si>
  <si>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</si>
  <si>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</si>
  <si>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</si>
  <si>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</si>
  <si>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</si>
  <si>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</si>
  <si>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</si>
  <si>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</si>
  <si>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</si>
  <si>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</si>
  <si>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</si>
  <si>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</si>
  <si>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</si>
  <si>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</si>
  <si>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</si>
  <si>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</si>
  <si>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</si>
  <si>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</si>
  <si>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</si>
  <si>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</si>
  <si>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</si>
  <si>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</si>
  <si>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</si>
  <si>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</si>
  <si>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</si>
  <si>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</si>
  <si>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</si>
  <si>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</si>
  <si>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</si>
  <si>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</si>
  <si>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</si>
  <si>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</si>
  <si>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</si>
  <si>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</si>
  <si>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</si>
  <si>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</si>
  <si>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</si>
  <si>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</si>
  <si>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</si>
  <si>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</si>
  <si>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</si>
  <si>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</si>
  <si>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</si>
  <si>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</si>
  <si>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</si>
  <si>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</si>
  <si>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</si>
  <si>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</si>
  <si>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</si>
  <si>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</si>
  <si>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</si>
  <si>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</si>
  <si>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</si>
  <si>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</si>
  <si>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</si>
  <si>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</si>
  <si>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</si>
  <si>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</si>
  <si>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</si>
  <si>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</si>
  <si>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</si>
  <si>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</si>
  <si>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</si>
  <si>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</si>
  <si>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</si>
  <si>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</si>
  <si>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</si>
  <si>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</si>
  <si>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</si>
  <si>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</si>
  <si>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</si>
  <si>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</si>
  <si>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</si>
  <si>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</si>
  <si>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</si>
  <si>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</si>
  <si>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</si>
  <si>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</si>
  <si>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</si>
  <si>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</si>
  <si>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</si>
  <si>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</si>
  <si>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</si>
  <si>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</si>
  <si>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</si>
  <si>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</si>
  <si>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</si>
  <si>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</si>
  <si>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</si>
  <si>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</si>
  <si>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</si>
  <si>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</si>
  <si>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</si>
  <si>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</si>
  <si>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</si>
  <si>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</si>
  <si>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</si>
  <si>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</si>
  <si>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</si>
  <si>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</si>
  <si>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</si>
  <si>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</si>
  <si>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</si>
  <si>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</si>
  <si>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</si>
  <si>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</si>
  <si>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</si>
  <si>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</si>
  <si>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</si>
  <si>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</si>
  <si>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</si>
  <si>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</si>
  <si>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</si>
  <si>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</si>
  <si>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</si>
  <si>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</si>
  <si>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</si>
  <si>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</si>
  <si>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</si>
  <si>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</si>
  <si>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</si>
  <si>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</si>
  <si>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</si>
  <si>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</si>
  <si>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</si>
  <si>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</si>
  <si>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</si>
  <si>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</si>
  <si>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</si>
  <si>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</si>
  <si>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</si>
  <si>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</si>
  <si>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</si>
  <si>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</si>
  <si>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</si>
  <si>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</si>
  <si>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</si>
  <si>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</si>
  <si>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</si>
  <si>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</si>
  <si>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</si>
  <si>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</si>
  <si>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</si>
  <si>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</si>
  <si>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</si>
  <si>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</si>
  <si>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</si>
  <si>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</si>
  <si>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</si>
  <si>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</si>
  <si>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</si>
  <si>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</si>
  <si>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</si>
  <si>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</si>
  <si>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</si>
  <si>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</si>
  <si>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</si>
  <si>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</si>
  <si>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</si>
  <si>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</si>
  <si>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</si>
  <si>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</si>
  <si>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</si>
  <si>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</si>
  <si>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</si>
  <si>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</si>
  <si>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</si>
  <si>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</si>
  <si>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</si>
  <si>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</si>
  <si>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</si>
  <si>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</si>
  <si>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</si>
  <si>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</si>
  <si>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</si>
  <si>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</si>
  <si>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</si>
  <si>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</si>
  <si>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</si>
  <si>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</si>
  <si>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</si>
  <si>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</si>
  <si>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</si>
  <si>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</si>
  <si>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</si>
  <si>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</si>
  <si>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</si>
  <si>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</si>
  <si>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</si>
  <si>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</si>
  <si>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</si>
  <si>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</si>
  <si>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</si>
  <si>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</si>
  <si>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</si>
  <si>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</si>
  <si>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</si>
  <si>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</si>
  <si>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</si>
  <si>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</si>
  <si>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</si>
  <si>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</si>
  <si>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</si>
  <si>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</si>
  <si>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</si>
  <si>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</si>
  <si>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</si>
  <si>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</si>
  <si>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</si>
  <si>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</si>
  <si>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</si>
  <si>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</si>
  <si>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</si>
  <si>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</si>
  <si>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</si>
  <si>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</si>
  <si>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</si>
  <si>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</si>
  <si>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</si>
  <si>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</si>
  <si>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</si>
  <si>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</si>
  <si>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</si>
  <si>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</si>
  <si>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</si>
  <si>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</si>
  <si>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</si>
  <si>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</si>
  <si>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</si>
  <si>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</si>
  <si>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</si>
  <si>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</si>
  <si>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</si>
  <si>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</si>
  <si>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</si>
  <si>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</si>
  <si>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</si>
  <si>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</si>
  <si>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</si>
  <si>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</si>
  <si>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</si>
  <si>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</si>
  <si>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</si>
  <si>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</si>
  <si>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</si>
  <si>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</si>
  <si>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</si>
  <si>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</si>
  <si>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</si>
  <si>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</si>
  <si>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</si>
  <si>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</si>
  <si>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</si>
  <si>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</si>
  <si>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</si>
  <si>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</si>
  <si>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</si>
  <si>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</si>
  <si>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</si>
  <si>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</si>
  <si>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</si>
  <si>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</si>
  <si>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</si>
  <si>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</si>
  <si>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</si>
  <si>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</si>
  <si>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</si>
  <si>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</si>
  <si>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</si>
  <si>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</si>
  <si>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</si>
  <si>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</si>
  <si>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</si>
  <si>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</si>
  <si>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</si>
  <si>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</si>
  <si>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</si>
  <si>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</si>
  <si>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</si>
  <si>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</si>
  <si>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</si>
  <si>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</si>
  <si>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</si>
  <si>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</si>
  <si>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</si>
  <si>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</si>
  <si>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</si>
  <si>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</si>
  <si>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</si>
  <si>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</si>
  <si>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</si>
  <si>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</si>
  <si>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</si>
  <si>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</si>
  <si>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</si>
  <si>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</si>
  <si>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</si>
  <si>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</si>
  <si>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</si>
  <si>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</si>
  <si>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</si>
  <si>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</si>
  <si>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</si>
  <si>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</si>
  <si>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</si>
  <si>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</si>
  <si>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</si>
  <si>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</si>
  <si>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</si>
  <si>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</si>
  <si>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</si>
  <si>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</si>
  <si>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</si>
  <si>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</si>
  <si>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</si>
  <si>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</si>
  <si>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</si>
  <si>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</si>
  <si>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</si>
  <si>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</si>
  <si>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</si>
  <si>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</si>
  <si>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</si>
  <si>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</si>
  <si>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</si>
  <si>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</si>
  <si>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</si>
  <si>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</si>
  <si>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</si>
  <si>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</si>
  <si>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</si>
  <si>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</si>
  <si>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</si>
  <si>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</si>
  <si>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</si>
  <si>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</si>
  <si>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</si>
  <si>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</si>
  <si>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</si>
  <si>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</si>
  <si>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</si>
  <si>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</si>
  <si>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</si>
  <si>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</si>
  <si>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</si>
  <si>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</si>
  <si>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</si>
  <si>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</si>
  <si>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</si>
  <si>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</si>
  <si>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</si>
  <si>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</si>
  <si>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</si>
  <si>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</si>
  <si>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</si>
  <si>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</si>
  <si>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</si>
  <si>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</si>
  <si>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</si>
  <si>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</si>
  <si>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</si>
  <si>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</si>
  <si>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</si>
  <si>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</si>
  <si>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</si>
  <si>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</si>
  <si>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</si>
  <si>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</si>
  <si>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</si>
  <si>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</si>
  <si>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</si>
  <si>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</si>
  <si>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</si>
  <si>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</si>
  <si>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</si>
  <si>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</si>
  <si>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</si>
  <si>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</si>
  <si>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</si>
  <si>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</si>
  <si>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</si>
  <si>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</si>
  <si>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</si>
  <si>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</si>
  <si>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</si>
  <si>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</si>
  <si>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</si>
  <si>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</si>
  <si>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</si>
  <si>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</si>
  <si>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</si>
  <si>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</si>
  <si>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</si>
  <si>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</si>
  <si>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</si>
  <si>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</si>
  <si>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</si>
  <si>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</si>
  <si>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</si>
  <si>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</si>
  <si>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</si>
  <si>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</si>
  <si>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</si>
  <si>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</si>
  <si>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</si>
  <si>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</si>
  <si>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</si>
  <si>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</si>
  <si>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</si>
  <si>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</si>
  <si>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</si>
  <si>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</si>
  <si>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</si>
  <si>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</si>
  <si>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</si>
  <si>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</si>
  <si>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</si>
  <si>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</si>
  <si>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</si>
  <si>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</si>
  <si>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</si>
  <si>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</si>
  <si>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</si>
  <si>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</si>
  <si>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</si>
  <si>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</si>
  <si>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</si>
  <si>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</si>
  <si>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</si>
  <si>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</si>
  <si>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</si>
  <si>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</si>
  <si>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</si>
  <si>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</si>
  <si>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</si>
  <si>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</si>
  <si>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</si>
  <si>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</si>
  <si>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</si>
  <si>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</si>
  <si>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</si>
  <si>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</si>
  <si>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</si>
  <si>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</si>
  <si>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</si>
  <si>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</si>
  <si>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</si>
  <si>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</si>
  <si>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</si>
  <si>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</si>
  <si>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</si>
  <si>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</si>
  <si>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</si>
  <si>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</si>
  <si>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</si>
  <si>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</si>
  <si>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</si>
  <si>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</si>
  <si>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</si>
  <si>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</si>
  <si>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</si>
  <si>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</si>
  <si>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</si>
  <si>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</si>
  <si>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</si>
  <si>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</si>
  <si>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</si>
  <si>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</si>
  <si>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</si>
  <si>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</si>
  <si>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</si>
  <si>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</si>
  <si>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</si>
  <si>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</si>
  <si>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</si>
  <si>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</si>
  <si>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</si>
  <si>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</si>
  <si>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</si>
  <si>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</si>
  <si>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</si>
  <si>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</si>
  <si>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</si>
  <si>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</si>
  <si>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</si>
  <si>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</si>
  <si>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</si>
  <si>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</si>
  <si>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</si>
  <si>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</si>
  <si>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</si>
  <si>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</si>
  <si>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</si>
  <si>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</si>
  <si>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</si>
  <si>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</si>
  <si>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</si>
  <si>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</si>
  <si>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</si>
  <si>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</si>
  <si>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</si>
  <si>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</si>
  <si>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</si>
  <si>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</si>
  <si>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</si>
  <si>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</si>
  <si>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</si>
  <si>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</si>
  <si>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</si>
  <si>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</si>
  <si>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</si>
  <si>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</si>
  <si>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</si>
  <si>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</si>
  <si>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</si>
  <si>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</si>
  <si>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</si>
  <si>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</si>
  <si>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</si>
  <si>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</si>
  <si>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</si>
  <si>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</si>
  <si>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</si>
  <si>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</si>
  <si>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</si>
  <si>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</si>
  <si>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</si>
  <si>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</si>
  <si>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</si>
  <si>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</si>
  <si>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</si>
  <si>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</si>
  <si>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</si>
  <si>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</si>
  <si>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</si>
  <si>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</si>
  <si>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</si>
  <si>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</si>
  <si>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</si>
  <si>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</si>
  <si>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</si>
  <si>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</si>
  <si>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</si>
  <si>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</si>
  <si>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</si>
  <si>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</si>
  <si>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</si>
  <si>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</si>
  <si>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</si>
  <si>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</si>
  <si>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</si>
  <si>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</si>
  <si>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</si>
  <si>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</si>
  <si>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</si>
  <si>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</si>
  <si>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</si>
  <si>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</si>
  <si>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</si>
  <si>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</si>
  <si>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</si>
  <si>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</si>
  <si>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</si>
  <si>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</si>
  <si>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</si>
  <si>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</si>
  <si>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</si>
  <si>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</si>
  <si>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</si>
  <si>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</si>
  <si>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</si>
  <si>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</si>
  <si>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</si>
  <si>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</si>
  <si>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</si>
  <si>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</si>
  <si>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</si>
  <si>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</si>
  <si>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</si>
  <si>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</si>
  <si>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</si>
  <si>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</si>
  <si>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</si>
  <si>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</si>
  <si>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</si>
  <si>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</si>
  <si>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</si>
  <si>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</si>
  <si>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</si>
  <si>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</si>
  <si>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</si>
  <si>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</si>
  <si>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</si>
  <si>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</si>
  <si>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</si>
  <si>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</si>
  <si>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</si>
  <si>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</si>
  <si>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</si>
  <si>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</si>
  <si>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</si>
  <si>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</si>
  <si>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</si>
  <si>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</si>
  <si>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</si>
  <si>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</si>
  <si>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</si>
  <si>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</si>
  <si>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</si>
  <si>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</si>
  <si>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</si>
  <si>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</si>
  <si>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</si>
  <si>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</si>
  <si>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</si>
  <si>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</si>
  <si>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</si>
  <si>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</si>
  <si>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</si>
  <si>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</si>
  <si>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</si>
  <si>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</si>
  <si>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</si>
  <si>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</si>
  <si>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</si>
  <si>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</si>
  <si>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</si>
  <si>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</si>
  <si>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</si>
  <si>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</si>
  <si>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</si>
  <si>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</si>
  <si>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</si>
  <si>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</si>
  <si>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</si>
  <si>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</si>
  <si>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</si>
  <si>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</si>
  <si>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</si>
  <si>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</si>
  <si>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</si>
  <si>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</si>
  <si>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</si>
  <si>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</si>
  <si>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</si>
  <si>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</si>
  <si>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</si>
  <si>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</si>
  <si>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</si>
  <si>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</si>
  <si>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</si>
  <si>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</si>
  <si>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</si>
  <si>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</si>
  <si>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</si>
  <si>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</si>
  <si>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</si>
  <si>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</si>
  <si>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</si>
  <si>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</si>
  <si>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</si>
  <si>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</si>
  <si>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</si>
  <si>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</si>
  <si>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</si>
  <si>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</si>
  <si>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</si>
  <si>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</si>
  <si>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</si>
  <si>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</si>
  <si>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</si>
  <si>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</si>
  <si>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</si>
  <si>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</si>
  <si>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</si>
  <si>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</si>
  <si>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</si>
  <si>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</si>
  <si>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</si>
  <si>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</si>
  <si>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</si>
  <si>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</si>
  <si>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</si>
  <si>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</si>
  <si>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</si>
  <si>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</si>
  <si>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</si>
  <si>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</si>
  <si>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</si>
  <si>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</si>
  <si>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</si>
  <si>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</si>
  <si>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</si>
  <si>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</si>
  <si>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</si>
  <si>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</si>
  <si>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</si>
  <si>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</si>
  <si>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</si>
  <si>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</si>
  <si>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</si>
  <si>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</si>
  <si>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</si>
  <si>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</si>
  <si>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</si>
  <si>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</si>
  <si>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</si>
  <si>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</si>
  <si>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</si>
  <si>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</si>
  <si>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</si>
  <si>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</si>
  <si>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</si>
  <si>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</si>
  <si>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</si>
  <si>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</si>
  <si>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</si>
  <si>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</si>
  <si>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</si>
  <si>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</si>
  <si>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</si>
  <si>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</si>
  <si>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</si>
  <si>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</si>
  <si>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</si>
  <si>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</si>
  <si>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</si>
  <si>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</si>
  <si>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</si>
  <si>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</si>
  <si>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</si>
  <si>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</si>
  <si>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</si>
  <si>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</si>
  <si>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</si>
  <si>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</si>
  <si>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</si>
  <si>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</si>
  <si>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</si>
  <si>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</si>
  <si>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</si>
  <si>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</si>
  <si>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</si>
  <si>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</si>
  <si>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</si>
  <si>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</si>
  <si>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</si>
  <si>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</si>
  <si>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</si>
  <si>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</si>
  <si>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</si>
  <si>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</si>
  <si>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</si>
  <si>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</si>
  <si>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</si>
  <si>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</si>
  <si>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</si>
  <si>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</si>
  <si>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</si>
  <si>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</si>
  <si>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</si>
  <si>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</si>
  <si>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</si>
  <si>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</si>
  <si>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</si>
  <si>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</si>
  <si>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</si>
  <si>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</si>
  <si>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</si>
  <si>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</si>
  <si>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</si>
  <si>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</si>
  <si>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</si>
  <si>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</si>
  <si>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</si>
  <si>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</si>
  <si>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</si>
  <si>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</si>
  <si>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</si>
  <si>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</si>
  <si>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</si>
  <si>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</si>
  <si>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</si>
  <si>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</si>
  <si>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</si>
  <si>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</si>
  <si>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</si>
  <si>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</si>
  <si>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</si>
  <si>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</si>
  <si>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</si>
  <si>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</si>
  <si>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</si>
  <si>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</si>
  <si>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</si>
  <si>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</si>
  <si>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</si>
  <si>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</si>
  <si>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</si>
  <si>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</si>
  <si>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</si>
  <si>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</si>
  <si>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</si>
  <si>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</si>
  <si>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</si>
  <si>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</si>
  <si>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</si>
  <si>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</si>
  <si>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</si>
  <si>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</si>
  <si>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</si>
  <si>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</si>
  <si>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</si>
  <si>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</si>
  <si>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</si>
  <si>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</si>
  <si>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</si>
  <si>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</si>
  <si>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</si>
  <si>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</si>
  <si>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</si>
  <si>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</si>
  <si>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</si>
  <si>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</si>
  <si>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</si>
  <si>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</si>
  <si>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</si>
  <si>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</si>
  <si>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</si>
  <si>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</si>
  <si>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</si>
  <si>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</si>
  <si>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</si>
  <si>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</si>
  <si>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</si>
  <si>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</si>
  <si>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</si>
  <si>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</si>
  <si>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</si>
  <si>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</si>
  <si>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</si>
  <si>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</si>
  <si>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</si>
  <si>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</si>
  <si>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</si>
  <si>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</si>
  <si>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</si>
  <si>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</si>
  <si>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</si>
  <si>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</si>
  <si>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</si>
  <si>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</si>
  <si>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</si>
  <si>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</si>
  <si>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</si>
  <si>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</si>
  <si>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</si>
  <si>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</si>
  <si>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</si>
  <si>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</si>
  <si>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</si>
  <si>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</si>
  <si>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</si>
  <si>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</si>
  <si>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</si>
  <si>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</si>
  <si>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</si>
  <si>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</si>
  <si>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</si>
  <si>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</si>
  <si>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</si>
  <si>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</si>
  <si>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</si>
  <si>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</si>
  <si>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</si>
  <si>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</si>
  <si>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</si>
  <si>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</si>
  <si>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</si>
  <si>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</si>
  <si>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</si>
  <si>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</si>
  <si>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</si>
  <si>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</si>
  <si>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</si>
  <si>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</si>
  <si>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</si>
  <si>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</si>
  <si>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</si>
  <si>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</si>
  <si>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</si>
  <si>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</si>
  <si>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</si>
  <si>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</si>
  <si>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</si>
  <si>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</si>
  <si>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</si>
  <si>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</si>
  <si>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</si>
  <si>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</si>
  <si>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</si>
  <si>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</si>
  <si>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</si>
  <si>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</si>
  <si>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</si>
  <si>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</si>
  <si>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</si>
  <si>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</si>
  <si>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</si>
  <si>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</si>
  <si>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</si>
  <si>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</si>
  <si>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</si>
  <si>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</si>
  <si>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</si>
  <si>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</si>
  <si>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</si>
  <si>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</si>
  <si>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</si>
  <si>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</si>
  <si>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</si>
  <si>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</si>
  <si>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</si>
  <si>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</si>
  <si>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</si>
  <si>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</si>
  <si>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</si>
  <si>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</si>
  <si>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</si>
  <si>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</si>
  <si>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</si>
  <si>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</si>
  <si>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</si>
  <si>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</si>
  <si>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</si>
  <si>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</si>
  <si>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</si>
  <si>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</si>
  <si>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</si>
  <si>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</si>
  <si>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</si>
  <si>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</si>
  <si>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</si>
  <si>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</si>
  <si>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</si>
  <si>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</si>
  <si>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</si>
  <si>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</si>
  <si>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</si>
  <si>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</si>
  <si>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</si>
  <si>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</si>
  <si>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</si>
  <si>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</si>
  <si>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</si>
  <si>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</si>
  <si>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</si>
  <si>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</si>
  <si>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</si>
  <si>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</si>
  <si>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</si>
  <si>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</si>
  <si>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</si>
  <si>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</si>
  <si>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</si>
  <si>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</si>
  <si>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</si>
  <si>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</si>
  <si>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</si>
  <si>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</si>
  <si>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</si>
  <si>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</si>
  <si>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</si>
  <si>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</si>
  <si>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</si>
  <si>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</si>
  <si>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</si>
  <si>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</si>
  <si>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</si>
  <si>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</si>
  <si>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</si>
  <si>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</si>
  <si>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</si>
  <si>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</si>
  <si>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</si>
  <si>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</si>
  <si>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</si>
  <si>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</si>
  <si>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</si>
  <si>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</si>
  <si>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</si>
  <si>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</si>
  <si>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</si>
  <si>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</si>
  <si>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</si>
  <si>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</si>
  <si>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</si>
  <si>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</si>
  <si>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</si>
  <si>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</si>
  <si>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</si>
  <si>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</si>
  <si>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</si>
  <si>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</si>
  <si>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</si>
  <si>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</si>
  <si>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</si>
  <si>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</si>
  <si>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</si>
  <si>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</si>
  <si>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</si>
  <si>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</si>
  <si>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</si>
  <si>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</si>
  <si>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</si>
  <si>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</si>
  <si>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</si>
  <si>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</si>
  <si>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</si>
  <si>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</si>
  <si>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</si>
  <si>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</si>
  <si>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</si>
  <si>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</si>
  <si>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</si>
  <si>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</si>
  <si>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</si>
  <si>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</si>
  <si>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</si>
  <si>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</si>
  <si>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</si>
  <si>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</si>
  <si>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</si>
  <si>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</si>
  <si>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</si>
  <si>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</si>
  <si>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</si>
  <si>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</si>
  <si>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</si>
  <si>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</si>
  <si>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</si>
  <si>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</si>
  <si>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</si>
  <si>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</si>
  <si>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</si>
  <si>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</si>
  <si>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</si>
  <si>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</si>
  <si>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</si>
  <si>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</si>
  <si>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</si>
  <si>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</si>
  <si>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</si>
  <si>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</si>
  <si>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</si>
  <si>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</si>
  <si>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</si>
  <si>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</si>
  <si>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</si>
  <si>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</si>
  <si>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</si>
  <si>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</si>
  <si>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</si>
  <si>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</si>
  <si>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</si>
  <si>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</si>
  <si>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</si>
  <si>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</si>
  <si>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</si>
  <si>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</si>
  <si>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</si>
  <si>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</si>
  <si>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</si>
  <si>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</si>
  <si>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</si>
  <si>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</si>
  <si>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</si>
  <si>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</si>
  <si>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</si>
  <si>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</si>
  <si>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</si>
  <si>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</si>
  <si>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</si>
  <si>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</si>
  <si>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</si>
  <si>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</si>
  <si>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</si>
  <si>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</si>
  <si>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</si>
  <si>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</si>
  <si>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</si>
  <si>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</si>
  <si>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</si>
  <si>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</si>
  <si>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</si>
  <si>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</si>
  <si>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</si>
  <si>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</si>
  <si>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</si>
  <si>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</si>
  <si>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</si>
  <si>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</si>
  <si>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</si>
  <si>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</si>
  <si>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</si>
  <si>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</si>
  <si>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</si>
  <si>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</si>
  <si>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</si>
  <si>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</si>
  <si>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</si>
  <si>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</si>
  <si>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</si>
  <si>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</si>
  <si>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</si>
  <si>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</si>
  <si>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</si>
  <si>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</si>
  <si>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</si>
  <si>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</si>
  <si>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</si>
  <si>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</si>
  <si>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</si>
  <si>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</si>
  <si>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</si>
  <si>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</si>
  <si>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</si>
  <si>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</si>
  <si>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</si>
  <si>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</si>
  <si>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</si>
  <si>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</si>
  <si>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</si>
  <si>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</si>
  <si>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</si>
  <si>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</si>
  <si>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</si>
  <si>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</si>
  <si>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</si>
  <si>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</si>
  <si>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</si>
  <si>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</si>
  <si>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</si>
  <si>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</si>
  <si>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</si>
  <si>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</si>
  <si>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</si>
  <si>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</si>
  <si>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</si>
  <si>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</si>
  <si>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</si>
  <si>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</si>
  <si>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</si>
  <si>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</si>
  <si>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</si>
  <si>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</si>
  <si>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</si>
  <si>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</si>
  <si>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</si>
  <si>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</si>
  <si>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</si>
  <si>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</si>
  <si>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</si>
  <si>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</si>
  <si>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</si>
  <si>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</si>
  <si>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</si>
  <si>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</si>
  <si>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</si>
  <si>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</si>
  <si>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</si>
  <si>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</si>
  <si>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</si>
  <si>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</si>
  <si>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</si>
  <si>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</si>
  <si>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</si>
  <si>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</si>
  <si>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</si>
  <si>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</si>
  <si>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</si>
  <si>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</si>
  <si>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</si>
  <si>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</si>
  <si>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</si>
  <si>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</si>
  <si>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</si>
  <si>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</si>
  <si>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</si>
  <si>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</si>
  <si>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</si>
  <si>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</si>
  <si>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</si>
  <si>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</si>
  <si>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</si>
  <si>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</si>
  <si>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</si>
  <si>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</si>
  <si>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</si>
  <si>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</si>
  <si>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</si>
  <si>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</si>
  <si>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</si>
  <si>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</si>
  <si>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</si>
  <si>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</si>
  <si>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</si>
  <si>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</si>
  <si>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</si>
  <si>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</si>
  <si>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</si>
  <si>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</si>
  <si>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</si>
  <si>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</si>
  <si>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</si>
  <si>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</si>
  <si>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</si>
  <si>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</si>
  <si>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</si>
  <si>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</si>
  <si>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</si>
  <si>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</si>
  <si>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</si>
  <si>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</si>
  <si>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</si>
  <si>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</si>
  <si>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</si>
  <si>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</si>
  <si>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</si>
  <si>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</si>
  <si>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</si>
  <si>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</si>
  <si>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</si>
  <si>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</si>
  <si>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</si>
  <si>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</si>
  <si>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</si>
  <si>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</si>
  <si>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</si>
  <si>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</si>
  <si>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</si>
  <si>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</si>
  <si>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</si>
  <si>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</si>
  <si>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</si>
  <si>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</si>
  <si>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</si>
  <si>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</si>
  <si>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</si>
  <si>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</si>
  <si>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</si>
  <si>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</si>
  <si>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</si>
  <si>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</si>
  <si>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</si>
  <si>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</si>
  <si>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</si>
  <si>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</si>
  <si>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</si>
  <si>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</si>
  <si>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</si>
  <si>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</si>
  <si>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</si>
  <si>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</si>
  <si>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</si>
  <si>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</si>
  <si>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</si>
  <si>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</si>
  <si>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</si>
  <si>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</si>
  <si>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</si>
  <si>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</si>
  <si>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</si>
  <si>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</si>
  <si>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</si>
  <si>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</si>
  <si>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</si>
  <si>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</si>
  <si>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</si>
  <si>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</si>
  <si>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</si>
  <si>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</si>
  <si>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</si>
  <si>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</si>
  <si>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</si>
  <si>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</si>
  <si>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</si>
  <si>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</si>
  <si>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</si>
  <si>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</si>
  <si>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</si>
  <si>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</si>
  <si>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</si>
  <si>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</si>
  <si>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</si>
  <si>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</si>
  <si>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</si>
  <si>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</si>
  <si>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</si>
  <si>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</si>
  <si>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</si>
  <si>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</si>
  <si>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</si>
  <si>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</si>
  <si>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</si>
  <si>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</si>
  <si>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</si>
  <si>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</si>
  <si>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</si>
  <si>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</si>
  <si>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</si>
  <si>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</si>
  <si>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</si>
  <si>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</si>
  <si>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</si>
  <si>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</si>
  <si>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</si>
  <si>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</si>
  <si>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</si>
  <si>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</si>
  <si>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</si>
  <si>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</si>
  <si>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</si>
  <si>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</si>
  <si>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</si>
  <si>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</si>
  <si>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</si>
  <si>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</si>
  <si>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</si>
  <si>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</si>
  <si>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</si>
  <si>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</si>
  <si>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</si>
  <si>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</si>
  <si>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</si>
  <si>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</si>
  <si>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</si>
  <si>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</si>
  <si>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</si>
  <si>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</si>
  <si>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</si>
  <si>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</si>
  <si>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</si>
  <si>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</si>
  <si>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</si>
  <si>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</si>
  <si>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</si>
  <si>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</si>
  <si>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</si>
  <si>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</si>
  <si>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</si>
  <si>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</si>
  <si>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</si>
  <si>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</si>
  <si>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</si>
  <si>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</si>
  <si>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</si>
  <si>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</si>
  <si>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</si>
  <si>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</si>
  <si>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</si>
  <si>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</si>
  <si>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</si>
  <si>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</si>
  <si>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</si>
  <si>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</si>
  <si>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</si>
  <si>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</si>
  <si>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</si>
  <si>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</si>
  <si>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</si>
  <si>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</si>
  <si>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</si>
  <si>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</si>
  <si>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</si>
  <si>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</si>
  <si>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</si>
  <si>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</si>
  <si>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</si>
  <si>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</si>
  <si>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</si>
  <si>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</si>
  <si>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</si>
  <si>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</si>
  <si>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</si>
  <si>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</si>
  <si>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</si>
  <si>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</si>
  <si>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</si>
  <si>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</si>
  <si>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</si>
  <si>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</si>
  <si>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</si>
  <si>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</si>
  <si>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</si>
  <si>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</si>
  <si>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</si>
  <si>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</si>
  <si>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</si>
  <si>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</si>
  <si>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</si>
  <si>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</si>
  <si>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</si>
  <si>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</si>
  <si>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</si>
  <si>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</si>
  <si>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</si>
  <si>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</si>
  <si>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</si>
  <si>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</si>
  <si>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</si>
  <si>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</si>
  <si>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</si>
  <si>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</si>
  <si>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</si>
  <si>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</si>
  <si>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</si>
  <si>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</si>
  <si>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</si>
  <si>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</si>
  <si>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</si>
  <si>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</si>
  <si>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</si>
  <si>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</si>
  <si>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</si>
  <si>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</si>
  <si>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</si>
  <si>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</si>
  <si>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</si>
  <si>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</si>
  <si>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</si>
  <si>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</si>
  <si>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</si>
  <si>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</si>
  <si>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</si>
  <si>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</si>
  <si>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</si>
  <si>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</si>
  <si>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</si>
  <si>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</si>
  <si>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</si>
  <si>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</si>
  <si>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</si>
  <si>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</si>
  <si>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</si>
  <si>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</si>
  <si>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</si>
  <si>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</si>
  <si>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</si>
  <si>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</si>
  <si>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</si>
  <si>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</si>
  <si>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</si>
  <si>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</si>
  <si>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</si>
  <si>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</si>
  <si>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</si>
  <si>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</si>
  <si>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</si>
  <si>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</si>
  <si>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</si>
  <si>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</si>
  <si>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</si>
  <si>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</si>
  <si>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</si>
  <si>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</si>
  <si>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</si>
  <si>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</si>
  <si>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</si>
  <si>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</si>
  <si>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</si>
  <si>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</si>
  <si>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</si>
  <si>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</si>
  <si>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</si>
  <si>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</si>
  <si>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</si>
  <si>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</si>
  <si>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</si>
  <si>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</si>
  <si>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</si>
  <si>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</si>
  <si>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</si>
  <si>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</si>
  <si>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</si>
  <si>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</si>
  <si>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</si>
  <si>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</si>
  <si>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</si>
  <si>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</si>
  <si>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</si>
  <si>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</si>
  <si>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</si>
  <si>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</si>
  <si>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</si>
  <si>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</si>
  <si>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</si>
  <si>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</si>
  <si>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</si>
  <si>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</si>
  <si>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</si>
  <si>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</si>
  <si>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</si>
  <si>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</si>
  <si>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</si>
  <si>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</si>
  <si>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</si>
  <si>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</si>
  <si>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</si>
  <si>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</si>
  <si>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</si>
  <si>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</si>
  <si>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</si>
  <si>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</si>
  <si>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</si>
  <si>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</si>
  <si>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</si>
  <si>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</si>
  <si>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</si>
  <si>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</si>
  <si>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</si>
  <si>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</si>
  <si>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</si>
  <si>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</si>
  <si>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</si>
  <si>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</si>
  <si>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</si>
  <si>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</si>
  <si>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</si>
  <si>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</si>
  <si>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</si>
  <si>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</si>
  <si>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</si>
  <si>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</si>
  <si>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</si>
  <si>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</si>
  <si>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</si>
  <si>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</si>
  <si>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</si>
  <si>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</si>
  <si>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</si>
  <si>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</si>
  <si>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</si>
  <si>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</si>
  <si>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</si>
  <si>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</si>
  <si>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</si>
  <si>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</si>
  <si>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</si>
  <si>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</si>
  <si>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</si>
  <si>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</si>
  <si>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</si>
  <si>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</si>
  <si>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</si>
  <si>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</si>
  <si>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</si>
  <si>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</si>
  <si>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</si>
  <si>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</si>
  <si>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</si>
  <si>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</si>
  <si>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</si>
  <si>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</si>
  <si>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</si>
  <si>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</si>
  <si>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</si>
  <si>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</si>
  <si>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</si>
  <si>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</si>
  <si>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</si>
  <si>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</si>
  <si>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</si>
  <si>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</si>
  <si>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</si>
  <si>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</si>
  <si>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</si>
  <si>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</si>
  <si>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</si>
  <si>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</si>
  <si>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</si>
  <si>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</si>
  <si>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</si>
  <si>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</si>
  <si>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</si>
  <si>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</si>
  <si>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</si>
  <si>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</si>
  <si>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</si>
  <si>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</si>
  <si>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</si>
  <si>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</si>
  <si>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</si>
  <si>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</si>
  <si>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</si>
  <si>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</si>
  <si>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</si>
  <si>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</si>
  <si>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</si>
  <si>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</si>
  <si>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</si>
  <si>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</si>
  <si>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</si>
  <si>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</si>
  <si>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</si>
  <si>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</si>
  <si>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</si>
  <si>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</si>
  <si>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</si>
  <si>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</si>
  <si>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</si>
  <si>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</si>
  <si>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</si>
  <si>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</si>
  <si>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</si>
  <si>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</si>
  <si>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</si>
  <si>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</si>
  <si>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</si>
  <si>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</si>
  <si>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</si>
  <si>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</si>
  <si>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</si>
  <si>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</si>
  <si>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</si>
  <si>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</si>
  <si>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</si>
  <si>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</si>
  <si>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</si>
  <si>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</si>
  <si>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</si>
  <si>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</si>
  <si>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</si>
  <si>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</si>
  <si>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</si>
  <si>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</si>
  <si>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</si>
  <si>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</si>
  <si>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</si>
  <si>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</si>
  <si>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</si>
  <si>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</si>
  <si>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</si>
  <si>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</si>
  <si>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</si>
  <si>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</si>
  <si>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</si>
  <si>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</si>
  <si>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</si>
  <si>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</si>
  <si>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</si>
  <si>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</si>
  <si>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</si>
  <si>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</si>
  <si>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</si>
  <si>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</si>
  <si>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</si>
  <si>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</si>
  <si>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</si>
  <si>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</si>
  <si>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</si>
  <si>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</si>
  <si>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</si>
  <si>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</si>
  <si>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</si>
  <si>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</si>
  <si>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</si>
  <si>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</si>
  <si>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</si>
  <si>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</si>
  <si>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</si>
  <si>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</si>
  <si>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</si>
  <si>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</si>
  <si>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</si>
  <si>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</si>
  <si>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</si>
  <si>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</si>
  <si>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</si>
  <si>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</si>
  <si>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</si>
  <si>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</si>
  <si>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</si>
  <si>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</si>
  <si>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</si>
  <si>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</si>
  <si>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</si>
  <si>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</si>
  <si>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</si>
  <si>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</si>
  <si>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</si>
  <si>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</si>
  <si>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</si>
  <si>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</si>
  <si>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</si>
  <si>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</si>
  <si>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</si>
  <si>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</si>
  <si>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</si>
  <si>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</si>
  <si>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</si>
  <si>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</si>
  <si>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</si>
  <si>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</si>
  <si>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</si>
  <si>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</si>
  <si>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</si>
  <si>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</si>
  <si>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</si>
  <si>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</si>
  <si>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</si>
  <si>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</si>
  <si>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</si>
  <si>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</si>
  <si>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</si>
  <si>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</si>
  <si>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</si>
  <si>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</si>
  <si>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</si>
  <si>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</si>
  <si>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</si>
  <si>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</si>
  <si>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</si>
  <si>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</si>
  <si>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</si>
  <si>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</si>
  <si>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</si>
  <si>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</si>
  <si>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</si>
  <si>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</si>
  <si>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</si>
  <si>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</si>
  <si>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</si>
  <si>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</si>
  <si>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</si>
  <si>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</si>
  <si>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</si>
  <si>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</si>
  <si>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</si>
  <si>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</si>
  <si>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</si>
  <si>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</si>
  <si>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</si>
  <si>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</si>
  <si>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</si>
  <si>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</si>
  <si>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</si>
  <si>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</si>
  <si>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</si>
  <si>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</si>
  <si>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</si>
  <si>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</si>
  <si>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</si>
  <si>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</si>
  <si>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</si>
  <si>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</si>
  <si>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</si>
  <si>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</si>
  <si>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</si>
  <si>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</si>
  <si>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</si>
  <si>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</si>
  <si>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</si>
  <si>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</si>
  <si>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</si>
  <si>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</si>
  <si>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</si>
  <si>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</si>
  <si>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</si>
  <si>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</si>
  <si>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</si>
  <si>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</si>
  <si>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</si>
  <si>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</si>
  <si>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</si>
  <si>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</si>
  <si>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</si>
  <si>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</si>
  <si>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</si>
  <si>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</si>
  <si>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</si>
  <si>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</si>
  <si>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</si>
  <si>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</si>
  <si>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</si>
  <si>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</si>
  <si>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</si>
  <si>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</si>
  <si>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</si>
  <si>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</si>
  <si>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</si>
  <si>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</si>
  <si>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</si>
  <si>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</si>
  <si>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</si>
  <si>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</si>
  <si>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</si>
  <si>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</si>
  <si>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</si>
  <si>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</si>
  <si>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</si>
  <si>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</si>
  <si>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</si>
  <si>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</si>
  <si>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</si>
  <si>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</si>
  <si>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</si>
  <si>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</si>
  <si>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</si>
  <si>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</si>
  <si>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</si>
  <si>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</si>
  <si>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</si>
  <si>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</si>
  <si>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</si>
  <si>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</si>
  <si>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</si>
  <si>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</si>
  <si>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</si>
  <si>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</si>
  <si>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</si>
  <si>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</si>
  <si>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</si>
  <si>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</si>
  <si>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</si>
  <si>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</si>
  <si>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</si>
  <si>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</si>
  <si>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</si>
  <si>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</si>
  <si>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</si>
  <si>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</si>
  <si>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</si>
  <si>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</si>
  <si>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</si>
  <si>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</si>
  <si>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</si>
  <si>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</si>
  <si>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</si>
  <si>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</si>
  <si>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</si>
  <si>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</si>
  <si>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</si>
  <si>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</si>
  <si>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</si>
  <si>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</si>
  <si>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</si>
  <si>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</si>
  <si>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</si>
  <si>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</si>
  <si>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</si>
  <si>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</si>
  <si>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</si>
  <si>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</si>
  <si>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</si>
  <si>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</si>
  <si>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</si>
  <si>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</si>
  <si>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</si>
  <si>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</si>
  <si>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</si>
  <si>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</si>
  <si>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</si>
  <si>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</si>
  <si>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</si>
  <si>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</si>
  <si>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</si>
  <si>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</si>
  <si>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</si>
  <si>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</si>
  <si>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</si>
  <si>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</si>
  <si>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</si>
  <si>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</si>
  <si>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</si>
  <si>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</si>
  <si>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</si>
  <si>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</si>
  <si>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</si>
  <si>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</si>
  <si>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</si>
  <si>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</si>
  <si>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</si>
  <si>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</si>
  <si>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</si>
  <si>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</si>
  <si>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</si>
  <si>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</si>
  <si>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</si>
  <si>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</si>
  <si>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</si>
  <si>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</si>
  <si>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</si>
  <si>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</si>
  <si>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</si>
  <si>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</si>
  <si>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</si>
  <si>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</si>
  <si>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</si>
  <si>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</si>
  <si>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</si>
  <si>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</si>
  <si>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</si>
  <si>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</si>
  <si>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</si>
  <si>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</si>
  <si>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</si>
  <si>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</si>
  <si>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</si>
  <si>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</si>
  <si>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</si>
  <si>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</si>
  <si>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</si>
  <si>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</si>
  <si>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</si>
  <si>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</si>
  <si>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</si>
  <si>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</si>
  <si>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</si>
  <si>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</si>
  <si>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</si>
  <si>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</si>
  <si>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</si>
  <si>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</si>
  <si>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</si>
  <si>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</si>
  <si>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</si>
  <si>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</si>
  <si>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</si>
  <si>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</si>
  <si>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</si>
  <si>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</si>
  <si>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</si>
  <si>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</si>
  <si>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</si>
  <si>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</si>
  <si>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</si>
  <si>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</si>
  <si>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</si>
  <si>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</si>
  <si>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</si>
  <si>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</si>
  <si>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</si>
  <si>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</si>
  <si>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</si>
  <si>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</si>
  <si>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</si>
  <si>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</si>
  <si>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</si>
  <si>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</si>
  <si>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</si>
  <si>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</si>
  <si>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</si>
  <si>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</si>
  <si>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</si>
  <si>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</si>
  <si>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</si>
  <si>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</si>
  <si>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</si>
  <si>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</si>
  <si>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</si>
  <si>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</si>
  <si>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</si>
  <si>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</si>
  <si>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</si>
  <si>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</si>
  <si>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</si>
  <si>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</si>
  <si>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</si>
  <si>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</si>
  <si>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</si>
  <si>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</si>
  <si>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</si>
  <si>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</si>
  <si>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</si>
  <si>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</si>
  <si>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</si>
  <si>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</si>
  <si>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</si>
  <si>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</si>
  <si>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</si>
  <si>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</si>
  <si>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</si>
  <si>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</si>
  <si>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</si>
  <si>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</si>
  <si>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</si>
  <si>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</si>
  <si>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</si>
  <si>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</si>
  <si>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</si>
  <si>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</si>
  <si>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</si>
  <si>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</si>
  <si>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</si>
  <si>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</si>
  <si>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</si>
  <si>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</si>
  <si>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</si>
  <si>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</si>
  <si>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</si>
  <si>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</si>
  <si>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</si>
  <si>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</si>
  <si>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</si>
  <si>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</si>
  <si>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</si>
  <si>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</si>
  <si>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</si>
  <si>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</si>
  <si>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</si>
  <si>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</si>
  <si>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</si>
  <si>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</si>
  <si>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</si>
  <si>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</si>
  <si>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</si>
  <si>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</si>
  <si>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</si>
  <si>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</si>
  <si>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</si>
  <si>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</si>
  <si>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</si>
  <si>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</si>
  <si>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</si>
  <si>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</si>
  <si>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</si>
  <si>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</si>
  <si>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</si>
  <si>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</si>
  <si>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</si>
  <si>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</si>
  <si>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</si>
  <si>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</si>
  <si>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</si>
  <si>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</si>
  <si>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</si>
  <si>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</si>
  <si>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</si>
  <si>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</si>
  <si>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</si>
  <si>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</si>
  <si>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</si>
  <si>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</si>
  <si>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</si>
  <si>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</si>
  <si>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</si>
  <si>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</si>
  <si>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</si>
  <si>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</si>
  <si>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</si>
  <si>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</si>
  <si>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</si>
  <si>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</si>
  <si>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</si>
  <si>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</si>
  <si>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</si>
  <si>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</si>
  <si>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</si>
  <si>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</si>
  <si>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</si>
  <si>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</si>
  <si>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</si>
  <si>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</si>
  <si>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</si>
  <si>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</si>
  <si>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</si>
  <si>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</si>
  <si>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</si>
  <si>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</si>
  <si>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</si>
  <si>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</si>
  <si>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</si>
  <si>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</si>
  <si>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</si>
  <si>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</si>
  <si>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</si>
  <si>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</si>
  <si>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</si>
  <si>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</si>
  <si>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</si>
  <si>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</si>
  <si>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</si>
  <si>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</si>
  <si>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</si>
  <si>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</si>
  <si>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</si>
  <si>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</si>
  <si>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</si>
  <si>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</si>
  <si>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</si>
  <si>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</si>
  <si>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</si>
  <si>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</si>
  <si>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</si>
  <si>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</si>
  <si>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</si>
  <si>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</si>
  <si>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</si>
  <si>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</si>
  <si>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</si>
  <si>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</si>
  <si>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</si>
  <si>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</si>
  <si>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</si>
  <si>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</si>
  <si>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</si>
  <si>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</si>
  <si>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</si>
  <si>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</si>
  <si>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</si>
  <si>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</si>
  <si>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</si>
  <si>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</si>
  <si>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</si>
  <si>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</si>
  <si>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</si>
  <si>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</si>
  <si>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</si>
  <si>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</si>
  <si>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</si>
  <si>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</si>
  <si>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</si>
  <si>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</si>
  <si>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</si>
  <si>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</si>
  <si>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</si>
  <si>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</si>
  <si>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</si>
  <si>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</si>
  <si>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</si>
  <si>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</si>
  <si>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</si>
  <si>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</si>
  <si>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</si>
  <si>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</si>
  <si>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</si>
  <si>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</si>
  <si>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</si>
  <si>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</si>
  <si>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</si>
  <si>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</si>
  <si>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</si>
  <si>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</si>
  <si>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</si>
  <si>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</si>
  <si>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</si>
  <si>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</si>
  <si>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</si>
  <si>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</si>
  <si>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</si>
  <si>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</si>
  <si>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</si>
  <si>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</si>
  <si>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</si>
  <si>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</si>
  <si>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</si>
  <si>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</si>
  <si>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</si>
  <si>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</si>
  <si>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</si>
  <si>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</si>
  <si>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</si>
  <si>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</si>
  <si>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</si>
  <si>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</si>
  <si>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</si>
  <si>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</si>
  <si>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</si>
  <si>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</si>
  <si>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</si>
  <si>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</si>
  <si>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</si>
  <si>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</si>
  <si>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</si>
  <si>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</si>
  <si>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</si>
  <si>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</si>
  <si>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</si>
  <si>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</si>
  <si>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</si>
  <si>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</si>
  <si>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</si>
  <si>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</si>
  <si>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</si>
  <si>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</si>
  <si>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</si>
  <si>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</si>
  <si>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</si>
  <si>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</si>
  <si>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</si>
  <si>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</si>
  <si>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</si>
  <si>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</si>
  <si>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</si>
  <si>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</si>
  <si>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</si>
  <si>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</si>
  <si>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</si>
  <si>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</si>
  <si>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</si>
  <si>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</si>
  <si>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</si>
  <si>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</si>
  <si>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</si>
  <si>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</si>
  <si>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</si>
  <si>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</si>
  <si>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</si>
  <si>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</si>
  <si>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</si>
  <si>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</si>
  <si>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</si>
  <si>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</si>
  <si>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</si>
  <si>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</si>
  <si>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</si>
  <si>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</si>
  <si>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</si>
  <si>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</si>
  <si>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</si>
  <si>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</si>
  <si>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</si>
  <si>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</si>
  <si>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</si>
  <si>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</si>
  <si>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</si>
  <si>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</si>
  <si>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</si>
  <si>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</si>
  <si>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</si>
  <si>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</si>
  <si>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</si>
  <si>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</si>
  <si>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</si>
  <si>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</si>
  <si>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</si>
  <si>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</si>
  <si>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</si>
  <si>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</si>
  <si>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</si>
  <si>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</si>
  <si>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</si>
  <si>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</si>
  <si>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</si>
  <si>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</si>
  <si>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</si>
  <si>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</si>
  <si>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</si>
  <si>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</si>
  <si>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</si>
  <si>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</si>
  <si>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</si>
  <si>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</si>
  <si>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</si>
  <si>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</si>
  <si>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</si>
  <si>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</si>
  <si>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</si>
  <si>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</si>
  <si>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</si>
  <si>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</si>
  <si>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</si>
  <si>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</si>
  <si>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</si>
  <si>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</si>
  <si>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</si>
  <si>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</si>
  <si>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</si>
  <si>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</si>
  <si>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</si>
  <si>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</si>
  <si>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</si>
  <si>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</si>
  <si>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</si>
  <si>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</si>
  <si>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</si>
  <si>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</si>
  <si>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</si>
  <si>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</si>
  <si>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</si>
  <si>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</si>
  <si>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</si>
  <si>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</si>
  <si>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</si>
  <si>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</si>
  <si>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</si>
  <si>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</si>
  <si>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</si>
  <si>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</si>
  <si>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</si>
  <si>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</si>
  <si>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</si>
  <si>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</si>
  <si>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</si>
  <si>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</si>
  <si>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</si>
  <si>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</si>
  <si>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</si>
  <si>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</si>
  <si>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</si>
  <si>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</si>
  <si>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</si>
  <si>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</si>
  <si>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</si>
  <si>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</si>
  <si>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</si>
  <si>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</si>
  <si>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</si>
  <si>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</si>
  <si>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</si>
  <si>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</si>
  <si>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</si>
  <si>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</si>
  <si>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</si>
  <si>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</si>
  <si>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</si>
  <si>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</si>
  <si>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</si>
  <si>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</si>
  <si>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</si>
  <si>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</si>
  <si>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</si>
  <si>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</si>
  <si>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</si>
  <si>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</si>
  <si>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</si>
  <si>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</si>
  <si>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</si>
  <si>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</si>
  <si>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</si>
  <si>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</si>
  <si>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</si>
  <si>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</si>
  <si>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</si>
  <si>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</si>
  <si>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</si>
  <si>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</si>
  <si>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</si>
  <si>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</si>
  <si>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</si>
  <si>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</si>
  <si>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</si>
  <si>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</si>
  <si>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</si>
  <si>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</si>
  <si>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</si>
  <si>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</si>
  <si>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</si>
  <si>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</si>
  <si>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</si>
  <si>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</si>
  <si>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</si>
  <si>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</si>
  <si>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</si>
  <si>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</si>
  <si>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</si>
  <si>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</si>
  <si>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</si>
  <si>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</si>
  <si>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</si>
  <si>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</si>
  <si>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</si>
  <si>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</si>
  <si>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</si>
  <si>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</si>
  <si>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</si>
  <si>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</si>
  <si>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</si>
  <si>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</si>
  <si>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</si>
  <si>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</si>
  <si>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</si>
  <si>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</si>
  <si>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</si>
  <si>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</si>
  <si>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</si>
  <si>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</si>
  <si>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</si>
  <si>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</si>
  <si>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</si>
  <si>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</si>
  <si>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</si>
  <si>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</si>
  <si>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</si>
  <si>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</si>
  <si>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</si>
  <si>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</si>
  <si>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</si>
  <si>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</si>
  <si>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</si>
  <si>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</si>
  <si>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</si>
  <si>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</si>
  <si>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</si>
  <si>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</si>
  <si>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</si>
  <si>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</si>
  <si>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</si>
  <si>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</si>
  <si>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</si>
  <si>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</si>
  <si>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</si>
  <si>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</si>
  <si>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</si>
  <si>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</si>
  <si>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</si>
  <si>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</si>
  <si>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</si>
  <si>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</si>
  <si>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</si>
  <si>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</si>
  <si>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</si>
  <si>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</si>
  <si>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</si>
  <si>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</si>
  <si>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</si>
  <si>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</si>
  <si>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</si>
  <si>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</si>
  <si>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</si>
  <si>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</si>
  <si>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</si>
  <si>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</si>
  <si>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</si>
  <si>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</si>
  <si>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</si>
  <si>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</si>
  <si>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</si>
  <si>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</si>
  <si>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</si>
  <si>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</si>
  <si>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</si>
  <si>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</si>
  <si>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</si>
  <si>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</si>
  <si>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</si>
  <si>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</si>
  <si>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</si>
  <si>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</si>
  <si>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</si>
  <si>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</si>
  <si>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</si>
  <si>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</si>
  <si>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</si>
  <si>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</si>
  <si>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</si>
  <si>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</si>
  <si>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</si>
  <si>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</si>
  <si>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</si>
  <si>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</si>
  <si>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</si>
  <si>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</si>
  <si>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</si>
  <si>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</si>
  <si>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</si>
  <si>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</si>
  <si>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</si>
  <si>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</si>
  <si>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</si>
  <si>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</si>
  <si>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</si>
  <si>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</si>
  <si>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</si>
  <si>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</si>
  <si>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</si>
  <si>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</si>
  <si>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</si>
  <si>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</si>
  <si>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</si>
  <si>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</si>
  <si>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</si>
  <si>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</si>
  <si>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</si>
  <si>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</si>
  <si>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</si>
  <si>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</si>
  <si>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</si>
  <si>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</si>
  <si>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</si>
  <si>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</si>
  <si>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</si>
  <si>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</si>
  <si>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</si>
  <si>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</si>
  <si>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</si>
  <si>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</si>
  <si>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</si>
  <si>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</si>
  <si>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</si>
  <si>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</si>
  <si>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</si>
  <si>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</si>
  <si>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</si>
  <si>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</si>
  <si>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</si>
  <si>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</si>
  <si>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</si>
  <si>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</si>
  <si>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</si>
  <si>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</si>
  <si>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</si>
  <si>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</si>
  <si>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</si>
  <si>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</si>
  <si>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</si>
  <si>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</si>
  <si>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</si>
  <si>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</si>
  <si>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</si>
  <si>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</si>
  <si>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</si>
  <si>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</si>
  <si>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</si>
  <si>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</si>
  <si>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</si>
  <si>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</si>
  <si>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</si>
  <si>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</si>
  <si>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</si>
  <si>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</si>
  <si>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</si>
  <si>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</si>
  <si>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</si>
  <si>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</si>
  <si>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</si>
  <si>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</si>
  <si>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</si>
  <si>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</si>
  <si>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</si>
  <si>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</si>
  <si>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</si>
  <si>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</si>
  <si>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</si>
  <si>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</si>
  <si>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</si>
  <si>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</si>
  <si>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</si>
  <si>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</si>
  <si>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</si>
  <si>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</si>
  <si>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</si>
  <si>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</si>
  <si>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</si>
  <si>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</si>
  <si>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</si>
  <si>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</si>
  <si>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</si>
  <si>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</si>
  <si>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</si>
  <si>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</si>
  <si>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</si>
  <si>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</si>
  <si>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</si>
  <si>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</si>
  <si>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</si>
  <si>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</si>
  <si>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</si>
  <si>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</si>
  <si>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</si>
  <si>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</si>
  <si>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</si>
  <si>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</si>
  <si>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</si>
  <si>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</si>
  <si>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</si>
  <si>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</si>
  <si>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</si>
  <si>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</si>
  <si>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</si>
  <si>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</si>
  <si>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</si>
  <si>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</si>
  <si>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</si>
  <si>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</si>
  <si>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</si>
  <si>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</si>
  <si>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</si>
  <si>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</si>
  <si>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</si>
  <si>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</si>
  <si>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</si>
  <si>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</si>
  <si>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</si>
  <si>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</si>
  <si>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</si>
  <si>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</si>
  <si>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</si>
  <si>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</si>
  <si>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</si>
  <si>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</si>
  <si>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</si>
  <si>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</si>
  <si>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</si>
  <si>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</si>
  <si>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</si>
  <si>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</si>
  <si>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</si>
  <si>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</si>
  <si>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</si>
  <si>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</si>
  <si>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</si>
  <si>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</si>
  <si>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</si>
  <si>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</si>
  <si>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</si>
  <si>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</si>
  <si>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</si>
  <si>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</si>
  <si>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</si>
  <si>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</si>
  <si>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</si>
  <si>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</si>
  <si>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</si>
  <si>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</si>
  <si>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</si>
  <si>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</si>
  <si>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</si>
  <si>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</si>
  <si>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</si>
  <si>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</si>
  <si>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</si>
  <si>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</si>
  <si>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</si>
  <si>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</si>
  <si>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</si>
  <si>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</si>
  <si>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</si>
  <si>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</si>
  <si>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</si>
  <si>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</si>
  <si>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</si>
  <si>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</si>
  <si>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</si>
  <si>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</si>
  <si>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</si>
  <si>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</si>
  <si>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</si>
  <si>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</si>
  <si>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</si>
  <si>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</si>
  <si>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</si>
  <si>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</si>
  <si>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</si>
  <si>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</si>
  <si>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</si>
  <si>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</si>
  <si>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</si>
  <si>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</si>
  <si>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</si>
  <si>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</si>
  <si>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</si>
  <si>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</si>
  <si>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</si>
  <si>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</si>
  <si>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</si>
  <si>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</si>
  <si>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</si>
  <si>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</si>
  <si>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</si>
  <si>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</si>
  <si>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</si>
  <si>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</si>
  <si>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</si>
  <si>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</si>
  <si>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</si>
  <si>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</si>
  <si>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</si>
  <si>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</si>
  <si>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</si>
  <si>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</si>
  <si>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</si>
  <si>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</si>
  <si>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</si>
  <si>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</si>
  <si>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</si>
  <si>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</si>
  <si>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</si>
  <si>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</si>
  <si>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</si>
  <si>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</si>
  <si>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</si>
  <si>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</si>
  <si>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</si>
  <si>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</si>
  <si>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</si>
  <si>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</si>
  <si>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</si>
  <si>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</si>
  <si>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</si>
  <si>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</si>
  <si>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</si>
  <si>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</si>
  <si>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</si>
  <si>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</si>
  <si>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</si>
  <si>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</si>
  <si>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</si>
  <si>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</si>
  <si>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</si>
  <si>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</si>
  <si>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</si>
  <si>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</si>
  <si>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</si>
  <si>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</si>
  <si>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</si>
  <si>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</si>
  <si>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</si>
  <si>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</si>
  <si>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</si>
  <si>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</si>
  <si>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</si>
  <si>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</si>
  <si>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</si>
  <si>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</si>
  <si>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</si>
  <si>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</si>
  <si>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</si>
  <si>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</si>
  <si>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</si>
  <si>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</si>
  <si>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</si>
  <si>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</si>
  <si>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</si>
  <si>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</si>
  <si>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</si>
  <si>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</si>
  <si>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</si>
  <si>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</si>
  <si>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</si>
  <si>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</si>
  <si>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</si>
  <si>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</si>
  <si>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</si>
  <si>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</si>
  <si>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</si>
  <si>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</si>
  <si>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</si>
  <si>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</si>
  <si>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</si>
  <si>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</si>
  <si>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</si>
  <si>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</si>
  <si>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</si>
  <si>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</si>
  <si>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</si>
  <si>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</si>
  <si>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</si>
  <si>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</si>
  <si>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</si>
  <si>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</si>
  <si>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</si>
  <si>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</si>
  <si>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</si>
  <si>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</si>
  <si>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</si>
  <si>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</si>
  <si>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</si>
  <si>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</si>
  <si>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</si>
  <si>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</si>
  <si>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</si>
  <si>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</si>
  <si>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</si>
  <si>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</si>
  <si>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</si>
  <si>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</si>
  <si>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</si>
  <si>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</si>
  <si>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</si>
  <si>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</si>
  <si>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</si>
  <si>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</si>
  <si>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</si>
  <si>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</si>
  <si>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</si>
  <si>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</si>
  <si>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</si>
  <si>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</si>
  <si>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</si>
  <si>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</si>
  <si>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</si>
  <si>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</si>
  <si>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</si>
  <si>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</si>
  <si>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</si>
  <si>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</si>
  <si>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</si>
  <si>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</si>
  <si>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</si>
  <si>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</si>
  <si>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</si>
  <si>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</si>
  <si>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</si>
  <si>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</si>
  <si>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</si>
  <si>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</si>
  <si>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</si>
  <si>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</si>
  <si>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</si>
  <si>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</si>
  <si>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</si>
  <si>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</si>
  <si>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</si>
  <si>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</si>
  <si>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</si>
  <si>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</si>
  <si>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</si>
  <si>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</si>
  <si>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</si>
  <si>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</si>
  <si>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</si>
  <si>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</si>
  <si>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</si>
  <si>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</si>
  <si>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</si>
  <si>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</si>
  <si>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</si>
  <si>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</si>
  <si>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</si>
  <si>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</si>
  <si>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</si>
  <si>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</si>
  <si>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</si>
  <si>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</si>
  <si>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</si>
  <si>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</si>
  <si>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</si>
  <si>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</si>
  <si>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</si>
  <si>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</si>
  <si>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</si>
  <si>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</si>
  <si>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</si>
  <si>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</si>
  <si>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</si>
  <si>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</si>
  <si>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</si>
  <si>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</si>
  <si>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</si>
  <si>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</si>
  <si>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</si>
  <si>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</si>
  <si>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</si>
  <si>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</si>
  <si>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</si>
  <si>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</si>
  <si>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</si>
  <si>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</si>
  <si>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</si>
  <si>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</si>
  <si>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</si>
  <si>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</si>
  <si>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</si>
  <si>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</si>
  <si>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</si>
  <si>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</si>
  <si>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</si>
  <si>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</si>
  <si>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</si>
  <si>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</si>
  <si>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</si>
  <si>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</si>
  <si>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</si>
  <si>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</si>
  <si>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</si>
  <si>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</si>
  <si>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</si>
  <si>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</si>
  <si>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</si>
  <si>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</si>
  <si>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</si>
  <si>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</si>
  <si>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</si>
  <si>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</si>
  <si>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</si>
  <si>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</si>
  <si>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</si>
  <si>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</si>
  <si>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</si>
  <si>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</si>
  <si>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</si>
  <si>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</si>
  <si>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</si>
  <si>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</si>
  <si>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</si>
  <si>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</si>
  <si>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</si>
  <si>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</si>
  <si>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</si>
  <si>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</si>
  <si>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</si>
  <si>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</si>
  <si>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</si>
  <si>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</si>
  <si>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</si>
  <si>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</si>
  <si>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</si>
  <si>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</si>
  <si>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</si>
  <si>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</si>
  <si>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</si>
  <si>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</si>
  <si>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</si>
  <si>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</si>
  <si>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</si>
  <si>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</si>
  <si>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</si>
  <si>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</si>
  <si>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</si>
  <si>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</si>
  <si>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</si>
  <si>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</si>
  <si>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</si>
  <si>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</si>
  <si>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</si>
  <si>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</si>
  <si>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</si>
  <si>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</si>
  <si>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</si>
  <si>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</si>
  <si>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</si>
  <si>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</si>
  <si>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</si>
  <si>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</si>
  <si>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</si>
  <si>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</si>
  <si>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</si>
  <si>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</si>
  <si>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</si>
  <si>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</si>
  <si>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</si>
  <si>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</si>
  <si>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</si>
  <si>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</si>
  <si>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</si>
  <si>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</si>
  <si>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</si>
  <si>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</si>
  <si>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</si>
  <si>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</si>
  <si>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</si>
  <si>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</si>
  <si>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</si>
  <si>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</si>
  <si>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</si>
  <si>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</si>
  <si>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</si>
  <si>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</si>
  <si>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</si>
  <si>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</si>
  <si>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</si>
  <si>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</si>
  <si>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</si>
  <si>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</si>
  <si>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</si>
  <si>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</si>
  <si>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</si>
  <si>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</si>
  <si>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</si>
  <si>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</si>
  <si>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</si>
  <si>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</si>
  <si>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</si>
  <si>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</si>
  <si>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</si>
  <si>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</si>
  <si>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</si>
  <si>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</si>
  <si>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</si>
  <si>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</si>
  <si>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</si>
  <si>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</si>
  <si>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</si>
  <si>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</si>
  <si>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</si>
  <si>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</si>
  <si>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</si>
  <si>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</si>
  <si>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</si>
  <si>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</si>
  <si>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</si>
  <si>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</si>
  <si>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</si>
  <si>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</si>
  <si>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</si>
  <si>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</si>
  <si>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</si>
  <si>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</si>
  <si>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</si>
  <si>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</si>
  <si>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</si>
  <si>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</si>
  <si>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</si>
  <si>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</si>
  <si>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</si>
  <si>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</si>
  <si>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</si>
  <si>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</si>
  <si>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</si>
  <si>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</si>
  <si>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</si>
  <si>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</si>
  <si>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</si>
  <si>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</si>
  <si>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</si>
  <si>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</si>
  <si>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</si>
  <si>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</si>
  <si>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</si>
  <si>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</si>
  <si>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</si>
  <si>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</si>
  <si>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</si>
  <si>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</si>
  <si>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</si>
  <si>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</si>
  <si>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</si>
  <si>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</si>
  <si>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</si>
  <si>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</si>
  <si>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</si>
  <si>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</si>
  <si>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</si>
  <si>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</si>
  <si>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</si>
  <si>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</si>
  <si>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</si>
  <si>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</si>
  <si>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</si>
  <si>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</si>
  <si>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</si>
  <si>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</si>
  <si>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</si>
  <si>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</si>
  <si>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</si>
  <si>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</si>
  <si>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</si>
  <si>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</si>
  <si>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</si>
  <si>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</si>
  <si>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</si>
  <si>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</si>
  <si>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</si>
  <si>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</si>
  <si>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</si>
  <si>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</si>
  <si>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</si>
  <si>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</si>
  <si>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</si>
  <si>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</si>
  <si>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</si>
  <si>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</si>
  <si>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</si>
  <si>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</si>
  <si>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</si>
  <si>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</si>
  <si>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</si>
  <si>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</si>
  <si>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</si>
  <si>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</si>
  <si>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</si>
  <si>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</si>
  <si>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</si>
  <si>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</si>
  <si>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</si>
  <si>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</si>
  <si>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</si>
  <si>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</si>
  <si>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</si>
  <si>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</si>
  <si>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</si>
  <si>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</si>
  <si>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</si>
  <si>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</si>
  <si>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</si>
  <si>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</si>
  <si>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</si>
  <si>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</si>
  <si>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</si>
  <si>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</si>
  <si>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</si>
  <si>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</si>
  <si>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</si>
  <si>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</si>
  <si>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</si>
  <si>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</si>
  <si>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</si>
  <si>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</si>
  <si>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</si>
  <si>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</si>
  <si>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</si>
  <si>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</si>
  <si>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</si>
  <si>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</si>
  <si>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</si>
  <si>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</si>
  <si>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</si>
  <si>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</si>
  <si>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</si>
  <si>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</si>
  <si>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</si>
  <si>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</si>
  <si>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</si>
  <si>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</si>
  <si>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</si>
  <si>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</si>
  <si>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</si>
  <si>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</si>
  <si>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</si>
  <si>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</si>
  <si>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</si>
  <si>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</si>
  <si>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</si>
  <si>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</si>
  <si>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</si>
  <si>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</si>
  <si>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</si>
  <si>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</si>
  <si>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</si>
  <si>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</si>
  <si>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</si>
  <si>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</si>
  <si>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</si>
  <si>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</si>
  <si>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</si>
  <si>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</si>
  <si>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</si>
  <si>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</si>
  <si>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</si>
  <si>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</si>
  <si>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</si>
  <si>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</si>
  <si>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</si>
  <si>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</si>
  <si>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</si>
  <si>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</si>
  <si>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</si>
  <si>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</si>
  <si>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</si>
  <si>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</si>
  <si>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</si>
  <si>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</si>
  <si>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</si>
  <si>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</si>
  <si>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</si>
  <si>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</si>
  <si>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</si>
  <si>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</si>
  <si>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</si>
  <si>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</si>
  <si>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</si>
  <si>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</si>
  <si>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</si>
  <si>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</si>
  <si>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</si>
  <si>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</si>
  <si>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</si>
  <si>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</si>
  <si>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</si>
  <si>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</si>
  <si>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</si>
  <si>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</si>
  <si>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</si>
  <si>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</si>
  <si>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</si>
  <si>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</si>
  <si>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</si>
  <si>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</si>
  <si>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</si>
  <si>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</si>
  <si>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</si>
  <si>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</si>
  <si>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</si>
  <si>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</si>
  <si>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</si>
  <si>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</si>
  <si>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</si>
  <si>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</si>
  <si>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</si>
  <si>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</si>
  <si>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</si>
  <si>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</si>
  <si>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</si>
  <si>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</si>
  <si>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</si>
  <si>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</si>
  <si>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</si>
  <si>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</si>
  <si>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</si>
  <si>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</si>
  <si>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</si>
  <si>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</si>
  <si>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</si>
  <si>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</si>
  <si>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</si>
  <si>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</si>
  <si>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</si>
  <si>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</si>
  <si>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</si>
  <si>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</si>
  <si>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</si>
  <si>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</si>
  <si>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</si>
  <si>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</si>
  <si>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</si>
  <si>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</si>
  <si>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</si>
  <si>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</si>
  <si>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</si>
  <si>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</si>
  <si>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</si>
  <si>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</si>
  <si>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</si>
  <si>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</si>
  <si>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</si>
  <si>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</si>
  <si>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</si>
  <si>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</si>
  <si>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</si>
  <si>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</si>
  <si>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</si>
  <si>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</si>
  <si>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</si>
  <si>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</si>
  <si>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</si>
  <si>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</si>
  <si>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</si>
  <si>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</si>
  <si>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</si>
  <si>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</si>
  <si>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</si>
  <si>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</si>
  <si>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</si>
  <si>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</si>
  <si>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</si>
  <si>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</si>
  <si>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</si>
  <si>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</si>
  <si>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</si>
  <si>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</si>
  <si>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</si>
  <si>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</si>
  <si>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</si>
  <si>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</si>
  <si>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</si>
  <si>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</si>
  <si>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</si>
  <si>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</si>
  <si>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</si>
  <si>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</si>
  <si>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</si>
  <si>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</si>
  <si>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</si>
  <si>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</si>
  <si>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</si>
  <si>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</si>
  <si>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</si>
  <si>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</si>
  <si>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</si>
  <si>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</si>
  <si>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</si>
  <si>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</si>
  <si>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</si>
  <si>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</si>
  <si>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</si>
  <si>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</si>
  <si>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</si>
  <si>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</si>
  <si>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</si>
  <si>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</si>
  <si>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</si>
  <si>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</si>
  <si>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</si>
  <si>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</si>
  <si>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</si>
  <si>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</si>
  <si>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</si>
  <si>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</si>
  <si>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</si>
  <si>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</si>
  <si>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</si>
  <si>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</si>
  <si>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</si>
  <si>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</si>
  <si>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</si>
  <si>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</si>
  <si>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</si>
  <si>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</si>
  <si>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</si>
  <si>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</si>
  <si>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</si>
  <si>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</si>
  <si>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</si>
  <si>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</si>
  <si>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</si>
  <si>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</si>
  <si>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</si>
  <si>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</si>
  <si>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</si>
  <si>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</si>
  <si>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</si>
  <si>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</si>
  <si>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</si>
  <si>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</si>
  <si>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</si>
  <si>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</si>
  <si>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</si>
  <si>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</si>
  <si>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</si>
  <si>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</si>
  <si>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</si>
  <si>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</si>
  <si>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</si>
  <si>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</si>
  <si>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</si>
  <si>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</si>
  <si>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</si>
  <si>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</si>
  <si>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</si>
  <si>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</si>
  <si>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</si>
  <si>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</si>
  <si>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</si>
  <si>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</si>
  <si>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</si>
  <si>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</si>
  <si>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</si>
  <si>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</si>
  <si>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</si>
  <si>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</si>
  <si>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</si>
  <si>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</si>
  <si>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</si>
  <si>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</si>
  <si>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</si>
  <si>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</si>
  <si>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</si>
  <si>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</si>
  <si>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</si>
  <si>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</si>
  <si>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</si>
  <si>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</si>
  <si>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</si>
  <si>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</si>
  <si>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</si>
  <si>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</si>
  <si>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</si>
  <si>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</si>
  <si>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</si>
  <si>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</si>
  <si>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</si>
  <si>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</si>
  <si>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</si>
  <si>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</si>
  <si>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</si>
  <si>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</si>
  <si>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</si>
  <si>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</si>
  <si>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</si>
  <si>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</si>
  <si>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</si>
  <si>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</si>
  <si>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</si>
  <si>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</si>
  <si>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</si>
  <si>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</si>
  <si>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</si>
  <si>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</si>
  <si>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</si>
  <si>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</si>
  <si>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</si>
  <si>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</si>
  <si>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</si>
  <si>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</si>
  <si>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</si>
  <si>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</si>
  <si>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</si>
  <si>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</si>
  <si>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</si>
  <si>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</si>
  <si>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</si>
  <si>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</si>
  <si>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</si>
  <si>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</si>
  <si>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</si>
  <si>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</si>
  <si>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</si>
  <si>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</si>
  <si>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</si>
  <si>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</si>
  <si>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</si>
  <si>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</si>
  <si>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</si>
  <si>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</si>
  <si>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</si>
  <si>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</si>
  <si>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</si>
  <si>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</si>
  <si>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</si>
  <si>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</si>
  <si>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</si>
  <si>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</si>
  <si>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</si>
  <si>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</si>
  <si>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</si>
  <si>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</si>
  <si>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</si>
  <si>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</si>
  <si>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</si>
  <si>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</si>
  <si>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</si>
  <si>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</si>
  <si>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</si>
  <si>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</si>
  <si>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</si>
  <si>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</si>
  <si>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</si>
  <si>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</si>
  <si>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</si>
  <si>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</si>
  <si>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</si>
  <si>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</si>
  <si>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</si>
  <si>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</si>
  <si>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</si>
  <si>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</si>
  <si>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</si>
  <si>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</si>
  <si>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</si>
  <si>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</si>
  <si>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</si>
  <si>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</si>
  <si>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</si>
  <si>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</si>
  <si>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</si>
  <si>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</si>
  <si>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</si>
  <si>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</si>
  <si>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</si>
  <si>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</si>
  <si>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</si>
  <si>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</si>
  <si>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</si>
  <si>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</si>
  <si>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</si>
  <si>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</si>
  <si>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</si>
  <si>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</si>
  <si>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</si>
  <si>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</si>
  <si>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</si>
  <si>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</si>
  <si>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</si>
  <si>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</si>
  <si>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</si>
  <si>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</si>
  <si>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</si>
  <si>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</si>
  <si>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</si>
  <si>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</si>
  <si>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</si>
  <si>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</si>
  <si>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</si>
  <si>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</si>
  <si>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</si>
  <si>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</si>
  <si>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</si>
  <si>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</si>
  <si>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</si>
  <si>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</si>
  <si>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</si>
  <si>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</si>
  <si>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</si>
  <si>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</si>
  <si>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</si>
  <si>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</si>
  <si>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</si>
  <si>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</si>
  <si>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</si>
  <si>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</si>
  <si>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</si>
  <si>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</si>
  <si>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</si>
  <si>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</si>
  <si>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</si>
  <si>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</si>
  <si>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</si>
  <si>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</si>
  <si>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</si>
  <si>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</si>
  <si>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</si>
  <si>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</si>
  <si>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</si>
  <si>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</si>
  <si>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</si>
  <si>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</si>
  <si>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</si>
  <si>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</si>
  <si>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</si>
  <si>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</si>
  <si>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</si>
  <si>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</si>
  <si>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</si>
  <si>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</si>
  <si>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</si>
  <si>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</si>
  <si>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</si>
  <si>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</si>
  <si>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</si>
  <si>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</si>
  <si>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</si>
  <si>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</si>
  <si>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</si>
  <si>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</si>
  <si>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</si>
  <si>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</si>
  <si>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</si>
  <si>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</si>
  <si>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</si>
  <si>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</si>
  <si>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</si>
  <si>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</si>
  <si>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</si>
  <si>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</si>
  <si>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</si>
  <si>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</si>
  <si>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</si>
  <si>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</si>
  <si>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</si>
  <si>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</si>
  <si>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</si>
  <si>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</si>
  <si>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</si>
  <si>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</si>
  <si>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</si>
  <si>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</si>
  <si>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</si>
  <si>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</si>
  <si>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</si>
  <si>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</si>
  <si>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</si>
  <si>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</si>
  <si>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</si>
  <si>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</si>
  <si>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</si>
  <si>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</si>
  <si>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</si>
  <si>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</si>
  <si>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</si>
  <si>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</si>
  <si>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</si>
  <si>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</si>
  <si>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</si>
  <si>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</si>
  <si>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</si>
  <si>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</si>
  <si>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</si>
  <si>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</si>
  <si>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</si>
  <si>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</si>
  <si>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</si>
  <si>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</si>
  <si>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</si>
  <si>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</si>
  <si>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</si>
  <si>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</si>
  <si>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</si>
  <si>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</si>
  <si>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</si>
  <si>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</si>
  <si>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</si>
  <si>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</si>
  <si>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</si>
  <si>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</si>
  <si>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</si>
  <si>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</si>
  <si>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</si>
  <si>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</si>
  <si>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</si>
  <si>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</si>
  <si>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</si>
  <si>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</si>
  <si>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</si>
  <si>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</si>
  <si>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</si>
  <si>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</si>
  <si>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</si>
  <si>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</si>
  <si>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</si>
  <si>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</si>
  <si>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</si>
  <si>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</si>
  <si>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</si>
  <si>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</si>
  <si>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</si>
  <si>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</si>
  <si>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</si>
  <si>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</si>
  <si>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</si>
  <si>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</si>
  <si>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</si>
  <si>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</si>
  <si>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</si>
  <si>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</si>
  <si>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</si>
  <si>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</si>
  <si>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</si>
  <si>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</si>
  <si>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</si>
  <si>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</si>
  <si>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</si>
  <si>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</si>
  <si>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</si>
  <si>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</si>
  <si>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</si>
  <si>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</si>
  <si>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</si>
  <si>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</si>
  <si>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</si>
  <si>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</si>
  <si>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</si>
  <si>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</si>
  <si>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</si>
  <si>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</si>
  <si>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</si>
  <si>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</si>
  <si>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</si>
  <si>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</si>
  <si>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</si>
  <si>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</si>
  <si>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</si>
  <si>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</si>
  <si>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</si>
  <si>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</si>
  <si>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</si>
  <si>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</si>
  <si>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</si>
  <si>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</si>
  <si>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</si>
  <si>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</si>
  <si>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</si>
  <si>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</si>
  <si>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</si>
  <si>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</si>
  <si>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</si>
  <si>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</si>
  <si>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</si>
  <si>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</si>
  <si>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</si>
  <si>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</si>
  <si>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</si>
  <si>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</si>
  <si>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</si>
  <si>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</si>
  <si>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</si>
  <si>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</si>
  <si>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</si>
  <si>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</si>
  <si>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</si>
  <si>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</si>
  <si>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</si>
  <si>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</si>
  <si>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</si>
  <si>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</si>
  <si>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</si>
  <si>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</si>
  <si>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</si>
  <si>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</si>
  <si>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</si>
  <si>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</si>
  <si>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</si>
  <si>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</si>
  <si>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</si>
  <si>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</si>
  <si>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</si>
  <si>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</si>
  <si>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</si>
  <si>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</si>
  <si>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</si>
  <si>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</si>
  <si>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</si>
  <si>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</si>
  <si>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</si>
  <si>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</si>
  <si>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</si>
  <si>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</si>
  <si>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</si>
  <si>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</si>
  <si>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</si>
  <si>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</si>
  <si>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</si>
  <si>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</si>
  <si>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</si>
  <si>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</si>
  <si>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</si>
  <si>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</si>
  <si>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</si>
  <si>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</si>
  <si>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</si>
  <si>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</si>
  <si>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</si>
  <si>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</si>
  <si>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</si>
  <si>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</si>
  <si>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</si>
  <si>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</si>
  <si>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</si>
  <si>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</si>
  <si>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</si>
  <si>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</si>
  <si>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</si>
  <si>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</si>
  <si>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</si>
  <si>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</si>
  <si>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</si>
  <si>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</si>
  <si>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</si>
  <si>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</si>
  <si>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</si>
  <si>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</si>
  <si>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</si>
  <si>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</si>
  <si>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</si>
  <si>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</si>
  <si>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</si>
  <si>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</si>
  <si>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</si>
  <si>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</si>
  <si>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</si>
  <si>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</si>
  <si>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</si>
  <si>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</si>
  <si>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</si>
  <si>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</si>
  <si>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</si>
  <si>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</si>
  <si>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</si>
  <si>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</si>
  <si>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</si>
  <si>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</si>
  <si>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</si>
  <si>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</si>
  <si>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</si>
  <si>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</si>
  <si>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</si>
  <si>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</si>
  <si>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</si>
  <si>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</si>
  <si>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</si>
  <si>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</si>
  <si>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</si>
  <si>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</si>
  <si>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</si>
  <si>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</si>
  <si>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</si>
  <si>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</si>
  <si>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</si>
  <si>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</si>
  <si>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</si>
  <si>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</si>
  <si>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</si>
  <si>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</si>
  <si>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</si>
  <si>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</si>
  <si>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</si>
  <si>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</si>
  <si>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</si>
  <si>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</si>
  <si>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</si>
  <si>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</si>
  <si>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</si>
  <si>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</si>
  <si>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</si>
  <si>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</si>
  <si>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</si>
  <si>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</si>
  <si>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</si>
  <si>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</si>
  <si>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</si>
  <si>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</si>
  <si>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</si>
  <si>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</si>
  <si>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</si>
  <si>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</si>
  <si>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</si>
  <si>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</si>
  <si>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</si>
  <si>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</si>
  <si>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</si>
  <si>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</si>
  <si>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</si>
  <si>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</si>
  <si>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</si>
  <si>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</si>
  <si>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</si>
  <si>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</si>
  <si>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</si>
  <si>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</si>
  <si>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</si>
  <si>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</si>
  <si>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</si>
  <si>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</si>
  <si>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</si>
  <si>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</si>
  <si>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</si>
  <si>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</si>
  <si>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</si>
  <si>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</si>
  <si>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</si>
  <si>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</si>
  <si>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</si>
  <si>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</si>
  <si>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</si>
  <si>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</si>
  <si>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</si>
  <si>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</si>
  <si>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</si>
  <si>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</si>
  <si>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</si>
  <si>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</si>
  <si>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</si>
  <si>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</si>
  <si>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</si>
  <si>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</si>
  <si>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</si>
  <si>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</si>
  <si>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</si>
  <si>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</si>
  <si>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</si>
  <si>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</si>
  <si>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</si>
  <si>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</si>
  <si>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</si>
  <si>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</si>
  <si>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</si>
  <si>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</si>
  <si>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</si>
  <si>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</si>
  <si>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</si>
  <si>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</si>
  <si>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</si>
  <si>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</si>
  <si>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</si>
  <si>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</si>
  <si>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</si>
  <si>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</si>
  <si>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</si>
  <si>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</si>
  <si>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</si>
  <si>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</si>
  <si>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</si>
  <si>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</si>
  <si>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</si>
  <si>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</si>
  <si>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</si>
  <si>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</si>
  <si>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</si>
  <si>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</si>
  <si>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</si>
  <si>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</si>
  <si>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</si>
  <si>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</si>
  <si>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</si>
  <si>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</si>
  <si>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</si>
  <si>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</si>
  <si>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</si>
  <si>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</si>
  <si>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</si>
  <si>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</si>
  <si>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</si>
  <si>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</si>
  <si>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</si>
  <si>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</si>
  <si>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</si>
  <si>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</si>
  <si>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</si>
  <si>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</si>
  <si>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</si>
  <si>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</si>
  <si>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</si>
  <si>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</si>
  <si>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</si>
  <si>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</si>
  <si>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</si>
  <si>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</si>
  <si>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</si>
  <si>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</si>
  <si>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</si>
  <si>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</si>
  <si>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</si>
  <si>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</si>
  <si>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</si>
  <si>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</si>
  <si>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</si>
  <si>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</si>
  <si>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</si>
  <si>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</si>
  <si>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</si>
  <si>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</si>
  <si>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</si>
  <si>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</si>
  <si>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</si>
  <si>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</si>
  <si>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</si>
  <si>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</si>
  <si>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</si>
  <si>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</si>
  <si>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</si>
  <si>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</si>
  <si>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</si>
  <si>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</si>
  <si>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</si>
  <si>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</si>
  <si>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</si>
  <si>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</si>
  <si>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</si>
  <si>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</si>
  <si>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</si>
  <si>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</si>
  <si>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</si>
  <si>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</si>
  <si>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</si>
  <si>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</si>
  <si>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</si>
  <si>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</si>
  <si>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</si>
  <si>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</si>
  <si>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</si>
  <si>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</si>
  <si>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</si>
  <si>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</si>
  <si>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</si>
  <si>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</si>
  <si>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</si>
  <si>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</si>
  <si>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</si>
  <si>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</si>
  <si>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</si>
  <si>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</si>
  <si>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</si>
  <si>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</si>
  <si>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</si>
  <si>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</si>
  <si>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</si>
  <si>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</si>
  <si>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</si>
  <si>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</si>
  <si>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</si>
  <si>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</si>
  <si>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</si>
  <si>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</si>
  <si>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</si>
  <si>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</si>
  <si>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</si>
  <si>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</si>
  <si>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</si>
  <si>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</si>
  <si>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</si>
  <si>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</si>
  <si>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</si>
  <si>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</si>
  <si>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</si>
  <si>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</si>
  <si>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</si>
  <si>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</si>
  <si>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</si>
  <si>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</si>
  <si>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</si>
  <si>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</si>
  <si>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</si>
  <si>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</si>
  <si>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</si>
  <si>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</si>
  <si>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</si>
  <si>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</si>
  <si>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</si>
  <si>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</si>
  <si>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</si>
  <si>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</si>
  <si>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</si>
  <si>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</si>
  <si>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</si>
  <si>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</si>
  <si>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</si>
  <si>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</si>
  <si>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</si>
  <si>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</si>
  <si>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</si>
  <si>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</si>
  <si>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</si>
  <si>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</si>
  <si>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</si>
  <si>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</si>
  <si>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</si>
  <si>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</si>
  <si>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</si>
  <si>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</si>
  <si>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</si>
  <si>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</si>
  <si>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</si>
  <si>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</si>
  <si>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</si>
  <si>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</si>
  <si>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</si>
  <si>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</si>
  <si>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</si>
  <si>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</si>
  <si>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</si>
  <si>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</si>
  <si>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</si>
  <si>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</si>
  <si>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</si>
  <si>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</si>
  <si>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</si>
  <si>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</si>
  <si>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</si>
  <si>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</si>
  <si>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</si>
  <si>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</si>
  <si>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</si>
  <si>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</si>
  <si>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</si>
  <si>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</si>
  <si>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</si>
  <si>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</si>
  <si>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</si>
  <si>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</si>
  <si>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</si>
  <si>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</si>
  <si>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</si>
  <si>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</si>
  <si>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</si>
  <si>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</si>
  <si>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</si>
  <si>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</si>
  <si>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</si>
  <si>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</si>
  <si>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</si>
  <si>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</si>
  <si>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</si>
  <si>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</si>
  <si>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</si>
  <si>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</si>
  <si>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</si>
  <si>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</si>
  <si>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</si>
  <si>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</si>
  <si>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</si>
  <si>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</si>
  <si>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</si>
  <si>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</si>
  <si>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</si>
  <si>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</si>
  <si>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</si>
  <si>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</si>
  <si>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</si>
  <si>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</si>
  <si>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</si>
  <si>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</si>
  <si>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</si>
  <si>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</si>
  <si>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</si>
  <si>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</si>
  <si>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</si>
  <si>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</si>
  <si>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</si>
  <si>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</si>
  <si>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</si>
  <si>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</si>
  <si>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</si>
  <si>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</si>
  <si>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</si>
  <si>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</si>
  <si>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</si>
  <si>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</si>
  <si>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</si>
  <si>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</si>
  <si>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</si>
  <si>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</si>
  <si>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</si>
  <si>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</si>
  <si>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</si>
  <si>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</si>
  <si>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</si>
  <si>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</si>
  <si>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</si>
  <si>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</si>
  <si>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</si>
  <si>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</si>
  <si>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</si>
  <si>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</si>
  <si>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</si>
  <si>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</si>
  <si>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</si>
  <si>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</si>
  <si>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</si>
  <si>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</si>
  <si>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</si>
  <si>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</si>
  <si>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</si>
  <si>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</si>
  <si>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</si>
  <si>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</si>
  <si>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</si>
  <si>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</si>
  <si>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</si>
  <si>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</si>
  <si>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</si>
  <si>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</si>
  <si>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</si>
  <si>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</si>
  <si>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</si>
  <si>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</si>
  <si>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</si>
  <si>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</si>
  <si>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</si>
  <si>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</si>
  <si>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</si>
  <si>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</si>
  <si>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</si>
  <si>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</si>
  <si>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</si>
  <si>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</si>
  <si>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</si>
  <si>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</si>
  <si>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</si>
  <si>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</si>
  <si>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</si>
  <si>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</si>
  <si>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</si>
  <si>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</si>
  <si>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</si>
  <si>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</si>
  <si>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</si>
  <si>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</si>
  <si>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</si>
  <si>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</si>
  <si>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</si>
  <si>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</si>
  <si>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</si>
  <si>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</si>
  <si>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</si>
  <si>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</si>
  <si>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</si>
  <si>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</si>
  <si>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</si>
  <si>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</si>
  <si>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</si>
  <si>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</si>
  <si>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</si>
  <si>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</si>
  <si>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</si>
  <si>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</si>
  <si>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</si>
  <si>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</si>
  <si>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</si>
  <si>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</si>
  <si>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</si>
  <si>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</si>
  <si>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</si>
  <si>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</si>
  <si>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</si>
  <si>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</si>
  <si>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</si>
  <si>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</si>
  <si>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</si>
  <si>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</si>
  <si>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</si>
  <si>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</si>
  <si>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</si>
  <si>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</si>
  <si>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</si>
  <si>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</si>
  <si>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</si>
  <si>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</si>
  <si>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</si>
  <si>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</si>
  <si>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</si>
  <si>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</si>
  <si>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</si>
  <si>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</si>
  <si>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</si>
  <si>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</si>
  <si>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</si>
  <si>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</si>
  <si>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</si>
  <si>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</si>
  <si>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</si>
  <si>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</si>
  <si>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</si>
  <si>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</si>
  <si>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</si>
  <si>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</si>
  <si>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</si>
  <si>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</si>
  <si>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</si>
  <si>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</si>
  <si>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</si>
  <si>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</si>
  <si>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</si>
  <si>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</si>
  <si>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</si>
  <si>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</si>
  <si>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</si>
  <si>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</si>
  <si>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</si>
  <si>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</si>
  <si>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</si>
  <si>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</si>
  <si>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</si>
  <si>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</si>
  <si>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</si>
  <si>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</si>
  <si>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</si>
  <si>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</si>
  <si>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</si>
  <si>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</si>
  <si>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</si>
  <si>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</si>
  <si>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</si>
  <si>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</si>
  <si>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</si>
  <si>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</si>
  <si>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</si>
  <si>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</si>
  <si>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</si>
  <si>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</si>
  <si>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</si>
  <si>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</si>
  <si>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</si>
  <si>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</si>
  <si>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</si>
  <si>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</si>
  <si>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</si>
  <si>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</si>
  <si>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</si>
  <si>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</si>
  <si>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</si>
  <si>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</si>
  <si>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</si>
  <si>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</si>
  <si>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</si>
  <si>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</si>
  <si>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</si>
  <si>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</si>
  <si>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</si>
  <si>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</si>
  <si>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</si>
  <si>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</si>
  <si>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</si>
  <si>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</si>
  <si>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</si>
  <si>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</si>
  <si>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</si>
  <si>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</si>
  <si>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</si>
  <si>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</si>
  <si>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</si>
  <si>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</si>
  <si>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</si>
  <si>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</si>
  <si>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</si>
  <si>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</si>
  <si>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</si>
  <si>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</si>
  <si>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</si>
  <si>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</si>
  <si>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</si>
  <si>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</si>
  <si>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</si>
  <si>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</si>
  <si>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</si>
  <si>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</si>
  <si>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</si>
  <si>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</si>
  <si>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</si>
  <si>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</si>
  <si>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</si>
  <si>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</si>
  <si>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</si>
  <si>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</si>
  <si>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</si>
  <si>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</si>
  <si>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</si>
  <si>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</si>
  <si>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</si>
  <si>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</si>
  <si>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</si>
  <si>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</si>
  <si>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</si>
  <si>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</si>
  <si>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</si>
  <si>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</si>
  <si>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</si>
  <si>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</si>
  <si>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</si>
  <si>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</si>
  <si>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</si>
  <si>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</si>
  <si>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</si>
  <si>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</si>
  <si>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</si>
  <si>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</si>
  <si>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</si>
  <si>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</si>
  <si>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</si>
  <si>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</si>
  <si>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</si>
  <si>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</si>
  <si>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</si>
  <si>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</si>
  <si>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</si>
  <si>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</si>
  <si>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</si>
  <si>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</si>
  <si>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</si>
  <si>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</si>
  <si>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</si>
  <si>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</si>
  <si>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</si>
  <si>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</si>
  <si>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</si>
  <si>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</si>
  <si>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</si>
  <si>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</si>
  <si>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</si>
  <si>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</si>
  <si>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</si>
  <si>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</si>
  <si>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</si>
  <si>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</si>
  <si>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</si>
  <si>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</si>
  <si>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</si>
  <si>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</si>
  <si>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</si>
  <si>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</si>
  <si>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</si>
  <si>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</si>
  <si>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</si>
  <si>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</si>
  <si>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</si>
  <si>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</si>
  <si>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</si>
  <si>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</si>
  <si>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</si>
  <si>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</si>
  <si>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</si>
  <si>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</si>
  <si>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</si>
  <si>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</si>
  <si>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</si>
  <si>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</si>
  <si>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</si>
  <si>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</si>
  <si>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</si>
  <si>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</si>
  <si>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</si>
  <si>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</si>
  <si>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</si>
  <si>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</si>
  <si>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</si>
  <si>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</si>
  <si>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</si>
  <si>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</si>
  <si>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</si>
  <si>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</si>
  <si>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</si>
  <si>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</si>
  <si>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</si>
  <si>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</si>
  <si>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</si>
  <si>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</si>
  <si>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</si>
  <si>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</si>
  <si>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</si>
  <si>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</si>
  <si>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</si>
  <si>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</si>
  <si>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</si>
  <si>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</si>
  <si>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</si>
  <si>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</si>
  <si>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</si>
  <si>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</si>
  <si>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</si>
  <si>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</si>
  <si>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</si>
  <si>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</si>
  <si>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</si>
  <si>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</si>
  <si>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</si>
  <si>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</si>
  <si>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</si>
  <si>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</si>
  <si>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</si>
  <si>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</si>
  <si>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</si>
  <si>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</si>
  <si>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</si>
  <si>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</si>
  <si>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</si>
  <si>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</si>
  <si>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</si>
  <si>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</si>
  <si>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</si>
  <si>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</si>
  <si>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</si>
  <si>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</si>
  <si>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</si>
  <si>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</si>
  <si>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</si>
  <si>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</si>
  <si>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</si>
  <si>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</si>
  <si>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</si>
  <si>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</si>
  <si>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</si>
  <si>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</si>
  <si>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</si>
  <si>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</si>
  <si>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</si>
  <si>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</si>
  <si>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</si>
  <si>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</si>
  <si>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</si>
  <si>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</si>
  <si>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</si>
  <si>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</si>
  <si>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</si>
  <si>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</si>
  <si>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</si>
  <si>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</si>
  <si>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</si>
  <si>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</si>
  <si>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</si>
  <si>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</si>
  <si>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</si>
  <si>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</si>
  <si>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</si>
  <si>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</si>
  <si>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</si>
  <si>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</si>
  <si>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</si>
  <si>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</si>
  <si>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</si>
  <si>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</si>
  <si>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</si>
  <si>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</si>
  <si>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</si>
  <si>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</si>
  <si>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</si>
  <si>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</si>
  <si>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</si>
  <si>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</si>
  <si>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</si>
  <si>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</si>
  <si>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</si>
  <si>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</si>
  <si>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</si>
  <si>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</si>
  <si>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</si>
  <si>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</si>
  <si>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</si>
  <si>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</si>
  <si>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</si>
  <si>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</si>
  <si>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</si>
  <si>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</si>
  <si>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</si>
  <si>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</si>
  <si>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</si>
  <si>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</si>
  <si>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</si>
  <si>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</si>
  <si>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</si>
  <si>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</si>
  <si>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</si>
  <si>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</si>
  <si>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</si>
  <si>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</si>
  <si>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</si>
  <si>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</si>
  <si>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</si>
  <si>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</si>
  <si>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</si>
  <si>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</si>
  <si>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</si>
  <si>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</si>
  <si>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</si>
  <si>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</si>
  <si>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</si>
  <si>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</si>
  <si>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</si>
  <si>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</si>
  <si>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</si>
  <si>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</si>
  <si>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</si>
  <si>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</si>
  <si>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</si>
  <si>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</si>
  <si>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</si>
  <si>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</si>
  <si>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</si>
  <si>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</si>
  <si>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</si>
  <si>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</si>
  <si>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</si>
  <si>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</si>
  <si>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</si>
  <si>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</si>
  <si>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</si>
  <si>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</si>
  <si>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</si>
  <si>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</si>
  <si>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</si>
  <si>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</si>
  <si>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</si>
  <si>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</si>
  <si>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</si>
  <si>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</si>
  <si>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</si>
  <si>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</si>
  <si>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</si>
  <si>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</si>
  <si>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</si>
  <si>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</si>
  <si>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</si>
  <si>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</si>
  <si>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</si>
  <si>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</si>
  <si>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</si>
  <si>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</si>
  <si>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</si>
  <si>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</si>
  <si>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</si>
  <si>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</si>
  <si>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</si>
  <si>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</si>
  <si>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</si>
  <si>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</si>
  <si>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</si>
  <si>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</si>
  <si>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</si>
  <si>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</si>
  <si>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</si>
  <si>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</si>
  <si>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</si>
  <si>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</si>
  <si>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</si>
  <si>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</si>
  <si>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</si>
  <si>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</si>
  <si>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</si>
  <si>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</si>
  <si>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</si>
  <si>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</si>
  <si>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</si>
  <si>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</si>
  <si>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</si>
  <si>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</si>
  <si>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</si>
  <si>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</si>
  <si>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</si>
  <si>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</si>
  <si>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</si>
  <si>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</si>
  <si>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</si>
  <si>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</si>
  <si>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</si>
  <si>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</si>
  <si>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</si>
  <si>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</si>
  <si>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</si>
  <si>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</si>
  <si>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</si>
  <si>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</si>
  <si>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</si>
  <si>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</si>
  <si>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</si>
  <si>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</si>
  <si>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</si>
  <si>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</si>
  <si>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</si>
  <si>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</si>
  <si>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</si>
  <si>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</si>
  <si>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</si>
  <si>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</si>
  <si>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</si>
  <si>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</si>
  <si>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</si>
  <si>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</si>
  <si>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</si>
  <si>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</si>
  <si>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</si>
  <si>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</si>
  <si>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</si>
  <si>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</si>
  <si>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</si>
  <si>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</si>
  <si>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</si>
  <si>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</si>
  <si>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</si>
  <si>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</si>
  <si>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</si>
  <si>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</si>
  <si>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</si>
  <si>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</si>
  <si>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</si>
  <si>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</si>
  <si>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</si>
  <si>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</si>
  <si>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</si>
  <si>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</si>
  <si>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</si>
  <si>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</si>
  <si>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</si>
  <si>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</si>
  <si>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</si>
  <si>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</si>
  <si>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</si>
  <si>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</si>
  <si>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</si>
  <si>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</si>
  <si>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</si>
  <si>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</si>
  <si>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</si>
  <si>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</si>
  <si>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</si>
  <si>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</si>
  <si>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</si>
  <si>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</si>
  <si>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</si>
  <si>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</si>
  <si>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</si>
  <si>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</si>
  <si>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</si>
  <si>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</si>
  <si>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</si>
  <si>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</si>
  <si>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</si>
  <si>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</si>
  <si>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</si>
  <si>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</si>
  <si>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</si>
  <si>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</si>
  <si>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</si>
  <si>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</si>
  <si>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</si>
  <si>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</si>
  <si>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</si>
  <si>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</si>
  <si>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</si>
  <si>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</si>
  <si>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</si>
  <si>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</si>
  <si>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</si>
  <si>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</si>
  <si>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</si>
  <si>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</si>
  <si>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</si>
  <si>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</si>
  <si>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</si>
  <si>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</si>
  <si>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</si>
  <si>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</si>
  <si>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</si>
  <si>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</si>
  <si>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</si>
  <si>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</si>
  <si>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</si>
  <si>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</si>
  <si>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</si>
  <si>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</si>
  <si>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</si>
  <si>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</si>
  <si>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</si>
  <si>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</si>
  <si>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</si>
  <si>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</si>
  <si>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</si>
  <si>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</si>
  <si>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</si>
  <si>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</si>
  <si>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</si>
  <si>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</si>
  <si>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</si>
  <si>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</si>
  <si>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</si>
  <si>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</si>
  <si>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</si>
  <si>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</si>
  <si>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</si>
  <si>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</si>
  <si>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</si>
  <si>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</si>
  <si>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</si>
  <si>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</si>
  <si>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</si>
  <si>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</si>
  <si>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</si>
  <si>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</si>
  <si>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</si>
  <si>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</si>
  <si>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</si>
  <si>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</si>
  <si>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</si>
  <si>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</si>
  <si>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</si>
  <si>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</si>
  <si>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</si>
  <si>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</si>
  <si>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</si>
  <si>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</si>
  <si>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</si>
  <si>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</si>
  <si>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</si>
  <si>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</si>
  <si>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</si>
  <si>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</si>
  <si>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</si>
  <si>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</si>
  <si>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</si>
  <si>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</si>
  <si>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</si>
  <si>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</si>
  <si>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</si>
  <si>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</si>
  <si>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</si>
  <si>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</si>
  <si>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</si>
  <si>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</si>
  <si>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</si>
  <si>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</si>
  <si>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</si>
  <si>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</si>
  <si>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</si>
  <si>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</si>
  <si>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</si>
  <si>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</si>
  <si>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</si>
  <si>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</si>
  <si>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</si>
  <si>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</si>
  <si>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05170900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</si>
  <si>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</si>
  <si>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</si>
  <si>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</si>
  <si>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L'ARIEGE</t>
  </si>
  <si>
    <t xml:space="preserve">NOM_PRELEV_DETERM</t>
  </si>
  <si>
    <t xml:space="preserve">AQUASCOP BIOLOGIE site de Monptellier</t>
  </si>
  <si>
    <t xml:space="preserve">LB_STATION</t>
  </si>
  <si>
    <t xml:space="preserve">L'ARIEGE A LE VERNET D'ARIEGE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</si>
  <si>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</si>
  <si>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</si>
  <si>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</si>
  <si>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</si>
  <si>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</si>
  <si>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</si>
  <si>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</si>
  <si>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</si>
  <si>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</si>
  <si>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</si>
  <si>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</si>
  <si>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</si>
  <si>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</si>
  <si>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</si>
  <si>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</si>
  <si>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</si>
  <si>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</si>
  <si>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</si>
  <si>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</si>
  <si>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</si>
  <si>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</si>
  <si>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</si>
  <si>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</si>
  <si>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</si>
  <si>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</si>
  <si>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</si>
  <si>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</si>
  <si>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</si>
  <si>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</si>
  <si>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</si>
  <si>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</si>
  <si>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</si>
  <si>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</si>
  <si>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</si>
  <si>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</si>
  <si>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</si>
  <si>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</si>
  <si>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</si>
  <si>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</si>
  <si>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</si>
  <si>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</si>
  <si>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</si>
  <si>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</si>
  <si>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</si>
  <si>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</si>
  <si>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</si>
  <si>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</si>
  <si>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</si>
  <si>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</si>
  <si>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</si>
  <si>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</si>
  <si>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</si>
  <si>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</si>
  <si>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</si>
  <si>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</si>
  <si>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</si>
  <si>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</si>
  <si>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</si>
  <si>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</si>
  <si>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</si>
  <si>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</si>
  <si>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</si>
  <si>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</si>
  <si>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</si>
  <si>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</si>
  <si>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</si>
  <si>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</si>
  <si>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</si>
  <si>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</si>
  <si>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</si>
  <si>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</si>
  <si>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</si>
  <si>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</si>
  <si>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</si>
  <si>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</si>
  <si>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</si>
  <si>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</si>
  <si>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</si>
  <si>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</si>
  <si>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</si>
  <si>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</si>
  <si>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</si>
  <si>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</si>
  <si>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</si>
  <si>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</si>
  <si>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</si>
  <si>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</si>
  <si>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</si>
  <si>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</si>
  <si>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</si>
  <si>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gomspx</t>
  </si>
  <si>
    <t xml:space="preserve">melspx</t>
  </si>
  <si>
    <t xml:space="preserve">nosspx</t>
  </si>
  <si>
    <t xml:space="preserve">phospx</t>
  </si>
  <si>
    <t xml:space="preserve">rhyrip</t>
  </si>
  <si>
    <t xml:space="preserve">elepal</t>
  </si>
  <si>
    <t xml:space="preserve">rorsyl</t>
  </si>
  <si>
    <t xml:space="preserve">Cf.</t>
  </si>
  <si>
    <t xml:space="preserve">equspx</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</si>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</sst>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585905</v>
      </c>
      <c r="G10" s="25"/>
      <c r="H10" s="25"/>
    </row>
    <row r="11" customFormat="false" ht="15" hidden="false" customHeight="false" outlineLevel="0" collapsed="false">
      <c r="A11" s="26" t="s">
        <v>5185</v>
      </c>
      <c r="B11" s="30" t="n">
        <v>43340</v>
      </c>
      <c r="D11" s="26" t="s">
        <v>5186</v>
      </c>
      <c r="E11" s="29" t="n">
        <v>6232398</v>
      </c>
      <c r="G11" s="25"/>
      <c r="H11" s="25"/>
    </row>
    <row r="12" customFormat="false" ht="15" hidden="false" customHeight="false" outlineLevel="0" collapsed="false">
      <c r="A12" s="26" t="s">
        <v>5187</v>
      </c>
      <c r="B12" s="29" t="s">
        <v>5188</v>
      </c>
      <c r="D12" s="26" t="s">
        <v>5189</v>
      </c>
      <c r="E12" s="29" t="n">
        <v>585954</v>
      </c>
      <c r="G12" s="25"/>
      <c r="H12" s="25"/>
    </row>
    <row r="13" customFormat="false" ht="17.25" hidden="false" customHeight="true" outlineLevel="0" collapsed="false">
      <c r="A13" s="12"/>
      <c r="B13" s="31"/>
      <c r="D13" s="26" t="s">
        <v>5190</v>
      </c>
      <c r="E13" s="29" t="n">
        <v>6232490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585905</v>
      </c>
    </row>
    <row r="18" customFormat="false" ht="15" hidden="false" customHeight="false" outlineLevel="0" collapsed="false">
      <c r="A18" s="36"/>
      <c r="B18" s="37" t="s">
        <v>5198</v>
      </c>
      <c r="C18" s="38" t="n">
        <f aca="false">E11</f>
        <v>6232398</v>
      </c>
    </row>
    <row r="19" customFormat="false" ht="15" hidden="false" customHeight="false" outlineLevel="0" collapsed="false">
      <c r="A19" s="33" t="s">
        <v>5199</v>
      </c>
      <c r="B19" s="39" t="n">
        <v>235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89</v>
      </c>
      <c r="D35" s="52" t="s">
        <v>5217</v>
      </c>
      <c r="E35" s="53" t="n">
        <v>11</v>
      </c>
    </row>
    <row r="36" s="56" customFormat="true" ht="15" hidden="false" customHeight="true" outlineLevel="0" collapsed="false">
      <c r="A36" s="54" t="s">
        <v>5218</v>
      </c>
      <c r="B36" s="34" t="n">
        <v>100</v>
      </c>
      <c r="C36" s="50"/>
      <c r="D36" s="55" t="s">
        <v>5219</v>
      </c>
      <c r="E36" s="34" t="n">
        <v>40</v>
      </c>
    </row>
    <row r="37" s="56" customFormat="true" ht="15" hidden="false" customHeight="true" outlineLevel="0" collapsed="false">
      <c r="A37" s="54" t="s">
        <v>5220</v>
      </c>
      <c r="B37" s="34" t="n">
        <v>37</v>
      </c>
      <c r="C37" s="50"/>
      <c r="D37" s="55" t="s">
        <v>5221</v>
      </c>
      <c r="E37" s="34" t="n">
        <v>12</v>
      </c>
    </row>
    <row r="38" s="56" customFormat="true" ht="15" hidden="false" customHeight="true" outlineLevel="0" collapsed="false">
      <c r="A38" s="54" t="s">
        <v>5222</v>
      </c>
      <c r="B38" s="34" t="n">
        <v>43</v>
      </c>
      <c r="C38" s="50"/>
      <c r="D38" s="55" t="s">
        <v>5222</v>
      </c>
      <c r="E38" s="34" t="n">
        <v>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4</v>
      </c>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2</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4</v>
      </c>
      <c r="C59" s="50"/>
      <c r="D59" s="26" t="s">
        <v>5241</v>
      </c>
      <c r="E59" s="62" t="n">
        <v>3</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1.5</v>
      </c>
      <c r="E98" s="79" t="n">
        <v>1</v>
      </c>
      <c r="F98" s="79" t="s">
        <v>5273</v>
      </c>
    </row>
    <row r="99" customFormat="false" ht="15" hidden="false" customHeight="false" outlineLevel="0" collapsed="false">
      <c r="A99" s="75" t="s">
        <v>5274</v>
      </c>
      <c r="B99" s="76" t="str">
        <f aca="false">VLOOKUP(A99,'Ref Taxo'!A:B,2,FALSE())</f>
        <v>Gomphoneis</v>
      </c>
      <c r="C99" s="77" t="n">
        <f aca="false">VLOOKUP(A99,'Ref Taxo'!A:D,4,FALSE())</f>
        <v>9382</v>
      </c>
      <c r="D99" s="78" t="n">
        <v>0.8</v>
      </c>
      <c r="E99" s="79" t="n">
        <v>3.6</v>
      </c>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0.5</v>
      </c>
      <c r="E100" s="79" t="n">
        <v>0.01</v>
      </c>
      <c r="F100" s="79" t="s">
        <v>5273</v>
      </c>
    </row>
    <row r="101" customFormat="false" ht="15" hidden="false" customHeight="false" outlineLevel="0" collapsed="false">
      <c r="A101" s="75" t="s">
        <v>5275</v>
      </c>
      <c r="B101" s="76" t="str">
        <f aca="false">VLOOKUP(A101,'Ref Taxo'!A:B,2,FALSE())</f>
        <v>Melosira</v>
      </c>
      <c r="C101" s="77" t="n">
        <f aca="false">VLOOKUP(A101,'Ref Taxo'!A:D,4,FALSE())</f>
        <v>8714</v>
      </c>
      <c r="D101" s="78" t="n">
        <v>0.1</v>
      </c>
      <c r="E101" s="79" t="n">
        <v>0.2</v>
      </c>
      <c r="F101" s="79" t="s">
        <v>5273</v>
      </c>
    </row>
    <row r="102" customFormat="false" ht="15" hidden="false" customHeight="false" outlineLevel="0" collapsed="false">
      <c r="A102" s="75" t="s">
        <v>5276</v>
      </c>
      <c r="B102" s="76" t="str">
        <f aca="false">VLOOKUP(A102,'Ref Taxo'!A:B,2,FALSE())</f>
        <v>Nostoc</v>
      </c>
      <c r="C102" s="77" t="n">
        <f aca="false">VLOOKUP(A102,'Ref Taxo'!A:D,4,FALSE())</f>
        <v>1105</v>
      </c>
      <c r="D102" s="78" t="n">
        <v>0.01</v>
      </c>
      <c r="E102" s="79"/>
      <c r="F102" s="79" t="s">
        <v>5273</v>
      </c>
    </row>
    <row r="103" customFormat="false" ht="15" hidden="false" customHeight="false" outlineLevel="0" collapsed="false">
      <c r="A103" s="75" t="s">
        <v>3264</v>
      </c>
      <c r="B103" s="76" t="str">
        <f aca="false">VLOOKUP(A103,'Ref Taxo'!A:B,2,FALSE())</f>
        <v>Oedogonium</v>
      </c>
      <c r="C103" s="77" t="n">
        <f aca="false">VLOOKUP(A103,'Ref Taxo'!A:D,4,FALSE())</f>
        <v>1134</v>
      </c>
      <c r="D103" s="78" t="n">
        <v>0.1</v>
      </c>
      <c r="E103" s="79" t="n">
        <v>0.2</v>
      </c>
      <c r="F103" s="79" t="s">
        <v>5273</v>
      </c>
    </row>
    <row r="104" customFormat="false" ht="15" hidden="false" customHeight="false" outlineLevel="0" collapsed="false">
      <c r="A104" s="75" t="s">
        <v>3318</v>
      </c>
      <c r="B104" s="76" t="str">
        <f aca="false">VLOOKUP(A104,'Ref Taxo'!A:B,2,FALSE())</f>
        <v>Paralemanea </v>
      </c>
      <c r="C104" s="77" t="n">
        <f aca="false">VLOOKUP(A104,'Ref Taxo'!A:D,4,FALSE())</f>
        <v>31566</v>
      </c>
      <c r="D104" s="78" t="n">
        <v>0.2</v>
      </c>
      <c r="E104" s="79" t="n">
        <v>0.01</v>
      </c>
      <c r="F104" s="79" t="s">
        <v>5273</v>
      </c>
    </row>
    <row r="105" customFormat="false" ht="15" hidden="false" customHeight="false" outlineLevel="0" collapsed="false">
      <c r="A105" s="75" t="s">
        <v>5277</v>
      </c>
      <c r="B105" s="76" t="str">
        <f aca="false">VLOOKUP(A105,'Ref Taxo'!A:B,2,FALSE())</f>
        <v>Phormidium</v>
      </c>
      <c r="C105" s="77" t="n">
        <f aca="false">VLOOKUP(A105,'Ref Taxo'!A:D,4,FALSE())</f>
        <v>6414</v>
      </c>
      <c r="D105" s="78" t="n">
        <v>0.01</v>
      </c>
      <c r="E105" s="79" t="n">
        <v>0.01</v>
      </c>
      <c r="F105" s="79" t="s">
        <v>5273</v>
      </c>
    </row>
    <row r="106" customFormat="false" ht="15" hidden="false" customHeight="false" outlineLevel="0" collapsed="false">
      <c r="A106" s="75" t="s">
        <v>4684</v>
      </c>
      <c r="B106" s="76" t="str">
        <f aca="false">VLOOKUP(A106,'Ref Taxo'!A:B,2,FALSE())</f>
        <v>Spirogyra</v>
      </c>
      <c r="C106" s="77" t="n">
        <f aca="false">VLOOKUP(A106,'Ref Taxo'!A:D,4,FALSE())</f>
        <v>1147</v>
      </c>
      <c r="D106" s="78" t="n">
        <v>0.03</v>
      </c>
      <c r="E106" s="79" t="n">
        <v>0.2</v>
      </c>
      <c r="F106" s="79" t="s">
        <v>5273</v>
      </c>
    </row>
    <row r="107" customFormat="false" ht="15" hidden="false" customHeight="false" outlineLevel="0" collapsed="false">
      <c r="A107" s="75" t="s">
        <v>4834</v>
      </c>
      <c r="B107" s="76" t="str">
        <f aca="false">VLOOKUP(A107,'Ref Taxo'!A:B,2,FALSE())</f>
        <v>Tetraspora</v>
      </c>
      <c r="C107" s="77" t="n">
        <f aca="false">VLOOKUP(A107,'Ref Taxo'!A:D,4,FALSE())</f>
        <v>1138</v>
      </c>
      <c r="D107" s="78" t="n">
        <v>0.01</v>
      </c>
      <c r="E107" s="79"/>
      <c r="F107" s="79" t="s">
        <v>5273</v>
      </c>
    </row>
    <row r="108" customFormat="false" ht="15" hidden="false" customHeight="false" outlineLevel="0" collapsed="false">
      <c r="A108" s="75" t="s">
        <v>1071</v>
      </c>
      <c r="B108" s="76" t="str">
        <f aca="false">VLOOKUP(A108,'Ref Taxo'!A:B,2,FALSE())</f>
        <v>Cinclidotus riparius</v>
      </c>
      <c r="C108" s="77" t="n">
        <f aca="false">VLOOKUP(A108,'Ref Taxo'!A:D,4,FALSE())</f>
        <v>1321</v>
      </c>
      <c r="D108" s="78" t="n">
        <v>0.01</v>
      </c>
      <c r="E108" s="79"/>
      <c r="F108" s="79" t="s">
        <v>5273</v>
      </c>
    </row>
    <row r="109" customFormat="false" ht="15" hidden="false" customHeight="false" outlineLevel="0" collapsed="false">
      <c r="A109" s="75" t="s">
        <v>1232</v>
      </c>
      <c r="B109" s="76" t="str">
        <f aca="false">VLOOKUP(A109,'Ref Taxo'!A:B,2,FALSE())</f>
        <v>Cratoneuron filicinum</v>
      </c>
      <c r="C109" s="77" t="n">
        <f aca="false">VLOOKUP(A109,'Ref Taxo'!A:D,4,FALSE())</f>
        <v>1233</v>
      </c>
      <c r="D109" s="78" t="n">
        <v>0.01</v>
      </c>
      <c r="E109" s="79"/>
      <c r="F109" s="79" t="s">
        <v>5273</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0.01</v>
      </c>
      <c r="E110" s="79"/>
      <c r="F110" s="79" t="s">
        <v>5273</v>
      </c>
    </row>
    <row r="111" customFormat="false" ht="15" hidden="false" customHeight="false" outlineLevel="0" collapsed="false">
      <c r="A111" s="75" t="s">
        <v>2667</v>
      </c>
      <c r="B111" s="76" t="str">
        <f aca="false">VLOOKUP(A111,'Ref Taxo'!A:B,2,FALSE())</f>
        <v>Leptodictyum riparium</v>
      </c>
      <c r="C111" s="77" t="n">
        <f aca="false">VLOOKUP(A111,'Ref Taxo'!A:D,4,FALSE())</f>
        <v>1244</v>
      </c>
      <c r="D111" s="78" t="n">
        <v>0.01</v>
      </c>
      <c r="E111" s="79"/>
      <c r="F111" s="79" t="s">
        <v>5273</v>
      </c>
    </row>
    <row r="112" customFormat="false" ht="15" hidden="false" customHeight="false" outlineLevel="0" collapsed="false">
      <c r="A112" s="75" t="s">
        <v>5278</v>
      </c>
      <c r="B112" s="76" t="str">
        <f aca="false">VLOOKUP(A112,'Ref Taxo'!A:B,2,FALSE())</f>
        <v>Rhynchostegium riparioides</v>
      </c>
      <c r="C112" s="77" t="n">
        <f aca="false">VLOOKUP(A112,'Ref Taxo'!A:D,4,FALSE())</f>
        <v>1268</v>
      </c>
      <c r="D112" s="78" t="n">
        <v>0.01</v>
      </c>
      <c r="E112" s="79"/>
      <c r="F112" s="79" t="s">
        <v>5273</v>
      </c>
    </row>
    <row r="113" customFormat="false" ht="15" hidden="false" customHeight="false" outlineLevel="0" collapsed="false">
      <c r="A113" s="75" t="s">
        <v>5279</v>
      </c>
      <c r="B113" s="76" t="str">
        <f aca="false">VLOOKUP(A113,'Ref Taxo'!A:B,2,FALSE())</f>
        <v>Eleocharis palustris</v>
      </c>
      <c r="C113" s="77" t="n">
        <f aca="false">VLOOKUP(A113,'Ref Taxo'!A:D,4,FALSE())</f>
        <v>1506</v>
      </c>
      <c r="D113" s="78" t="n">
        <v>0.01</v>
      </c>
      <c r="E113" s="79"/>
      <c r="F113" s="79" t="s">
        <v>5273</v>
      </c>
    </row>
    <row r="114" customFormat="false" ht="15" hidden="false" customHeight="false" outlineLevel="0" collapsed="false">
      <c r="A114" s="75" t="s">
        <v>5280</v>
      </c>
      <c r="B114" s="76" t="str">
        <f aca="false">VLOOKUP(A114,'Ref Taxo'!A:B,2,FALSE())</f>
        <v>Rorippa sylvestris</v>
      </c>
      <c r="C114" s="77" t="n">
        <f aca="false">VLOOKUP(A114,'Ref Taxo'!A:D,4,FALSE())</f>
        <v>1767</v>
      </c>
      <c r="D114" s="78" t="n">
        <v>0.01</v>
      </c>
      <c r="E114" s="79"/>
      <c r="F114" s="79" t="s">
        <v>5273</v>
      </c>
    </row>
    <row r="115" customFormat="false" ht="15" hidden="false" customHeight="false" outlineLevel="0" collapsed="false">
      <c r="A115" s="75" t="s">
        <v>1655</v>
      </c>
      <c r="B115" s="76" t="str">
        <f aca="false">VLOOKUP(A115,'Ref Taxo'!A:B,2,FALSE())</f>
        <v>Elodea canadensis</v>
      </c>
      <c r="C115" s="77" t="n">
        <f aca="false">VLOOKUP(A115,'Ref Taxo'!A:D,4,FALSE())</f>
        <v>1586</v>
      </c>
      <c r="D115" s="78" t="n">
        <v>0.01</v>
      </c>
      <c r="E115" s="79" t="n">
        <v>0.3</v>
      </c>
      <c r="F115" s="79" t="s">
        <v>5273</v>
      </c>
    </row>
    <row r="116" customFormat="false" ht="15" hidden="false" customHeight="false" outlineLevel="0" collapsed="false">
      <c r="A116" s="75" t="s">
        <v>2644</v>
      </c>
      <c r="B116" s="76" t="str">
        <f aca="false">VLOOKUP(A116,'Ref Taxo'!A:B,2,FALSE())</f>
        <v>Lemna minor</v>
      </c>
      <c r="C116" s="77" t="n">
        <f aca="false">VLOOKUP(A116,'Ref Taxo'!A:D,4,FALSE())</f>
        <v>1626</v>
      </c>
      <c r="D116" s="78"/>
      <c r="E116" s="79" t="n">
        <v>0.01</v>
      </c>
      <c r="F116" s="79" t="s">
        <v>5273</v>
      </c>
    </row>
    <row r="117" customFormat="false" ht="15" hidden="false" customHeight="false" outlineLevel="0" collapsed="false">
      <c r="A117" s="75" t="s">
        <v>3940</v>
      </c>
      <c r="B117" s="76" t="str">
        <f aca="false">VLOOKUP(A117,'Ref Taxo'!A:B,2,FALSE())</f>
        <v>Ranunculus fluitans</v>
      </c>
      <c r="C117" s="77" t="n">
        <f aca="false">VLOOKUP(A117,'Ref Taxo'!A:D,4,FALSE())</f>
        <v>1903</v>
      </c>
      <c r="D117" s="78" t="n">
        <v>40</v>
      </c>
      <c r="E117" s="79" t="n">
        <v>3</v>
      </c>
      <c r="F117" s="79" t="s">
        <v>5281</v>
      </c>
    </row>
    <row r="118" customFormat="false" ht="15" hidden="false" customHeight="false" outlineLevel="0" collapsed="false">
      <c r="A118" s="75" t="s">
        <v>5282</v>
      </c>
      <c r="B118" s="76" t="str">
        <f aca="false">VLOOKUP(A118,'Ref Taxo'!A:B,2,FALSE())</f>
        <v>Equisetum</v>
      </c>
      <c r="C118" s="77" t="n">
        <f aca="false">VLOOKUP(A118,'Ref Taxo'!A:D,4,FALSE())</f>
        <v>1383</v>
      </c>
      <c r="D118" s="78" t="n">
        <v>0.01</v>
      </c>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5283</v>
      </c>
      <c r="B1" s="81" t="s">
        <v>5284</v>
      </c>
      <c r="C1" s="81" t="s">
        <v>5285</v>
      </c>
      <c r="D1" s="81" t="s">
        <v>5286</v>
      </c>
      <c r="E1" s="81" t="s">
        <v>5287</v>
      </c>
      <c r="F1" s="81" t="s">
        <v>5288</v>
      </c>
      <c r="G1" s="81" t="s">
        <v>5289</v>
      </c>
      <c r="H1" s="82" t="s">
        <v>5290</v>
      </c>
      <c r="I1" s="81" t="s">
        <v>5291</v>
      </c>
      <c r="J1" s="83" t="s">
        <v>5292</v>
      </c>
    </row>
    <row r="2" customFormat="false" ht="15" hidden="false" customHeight="false" outlineLevel="0" collapsed="false">
      <c r="A2" s="84" t="s">
        <v>5293</v>
      </c>
      <c r="B2" s="85" t="s">
        <v>5294</v>
      </c>
      <c r="C2" s="85" t="s">
        <v>5295</v>
      </c>
      <c r="D2" s="86" t="s">
        <v>5296</v>
      </c>
      <c r="E2" s="85" t="s">
        <v>5297</v>
      </c>
      <c r="F2" s="87" t="s">
        <v>5298</v>
      </c>
      <c r="G2" s="88" t="n">
        <v>43010</v>
      </c>
      <c r="H2" s="89" t="s">
        <v>5299</v>
      </c>
      <c r="I2" s="85" t="s">
        <v>5300</v>
      </c>
      <c r="J2" s="90"/>
    </row>
    <row r="3" customFormat="false" ht="74.25" hidden="false" customHeight="true" outlineLevel="0" collapsed="false">
      <c r="A3" s="91" t="s">
        <v>5293</v>
      </c>
      <c r="B3" s="92" t="s">
        <v>5294</v>
      </c>
      <c r="C3" s="92" t="s">
        <v>5295</v>
      </c>
      <c r="D3" s="93" t="s">
        <v>5296</v>
      </c>
      <c r="E3" s="92" t="s">
        <v>5297</v>
      </c>
      <c r="F3" s="94" t="s">
        <v>5301</v>
      </c>
      <c r="G3" s="95" t="n">
        <v>43034</v>
      </c>
      <c r="H3" s="96" t="s">
        <v>5302</v>
      </c>
      <c r="I3" s="92" t="s">
        <v>5300</v>
      </c>
      <c r="J3" s="97"/>
    </row>
    <row r="4" customFormat="false" ht="97.5" hidden="false" customHeight="true" outlineLevel="0" collapsed="false">
      <c r="A4" s="84" t="s">
        <v>5293</v>
      </c>
      <c r="B4" s="85" t="s">
        <v>5294</v>
      </c>
      <c r="C4" s="85" t="s">
        <v>5295</v>
      </c>
      <c r="D4" s="86" t="s">
        <v>5296</v>
      </c>
      <c r="E4" s="85" t="s">
        <v>5297</v>
      </c>
      <c r="F4" s="87" t="s">
        <v>5303</v>
      </c>
      <c r="G4" s="88" t="n">
        <v>43060</v>
      </c>
      <c r="H4" s="98" t="s">
        <v>5304</v>
      </c>
      <c r="I4" s="85" t="s">
        <v>5300</v>
      </c>
      <c r="J4" s="90"/>
    </row>
    <row r="5" customFormat="false" ht="15" hidden="false" customHeight="false" outlineLevel="0" collapsed="false">
      <c r="A5" s="91" t="s">
        <v>5293</v>
      </c>
      <c r="B5" s="92" t="s">
        <v>5294</v>
      </c>
      <c r="C5" s="92" t="s">
        <v>5295</v>
      </c>
      <c r="D5" s="92" t="s">
        <v>5296</v>
      </c>
      <c r="E5" s="92" t="s">
        <v>5297</v>
      </c>
      <c r="F5" s="94" t="s">
        <v>5305</v>
      </c>
      <c r="G5" s="95" t="n">
        <v>43423</v>
      </c>
      <c r="H5" s="99" t="s">
        <v>5306</v>
      </c>
      <c r="I5" s="92" t="s">
        <v>5307</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2019-09-30T08:31:17Z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