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<sst xmlns="http://schemas.openxmlformats.org/spreadsheetml/2006/main" count="6469" uniqueCount="5304">
  <si>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</si>
  <si>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</si>
  <si>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</si>
  <si>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</si>
  <si>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</si>
  <si>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</si>
  <si>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</si>
  <si>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</si>
  <si>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</si>
  <si>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</si>
  <si>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</si>
  <si>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</si>
  <si>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</si>
  <si>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</si>
  <si>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</si>
  <si>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</si>
  <si>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</si>
  <si>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</si>
  <si>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</si>
  <si>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</si>
  <si>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</si>
  <si>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</si>
  <si>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</si>
  <si>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</si>
  <si>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</si>
  <si>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</si>
  <si>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</si>
  <si>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</si>
  <si>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</si>
  <si>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</si>
  <si>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</si>
  <si>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</si>
  <si>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</si>
  <si>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</si>
  <si>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</si>
  <si>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</si>
  <si>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</si>
  <si>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</si>
  <si>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</si>
  <si>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</si>
  <si>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</si>
  <si>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</si>
  <si>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</si>
  <si>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</si>
  <si>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</si>
  <si>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</si>
  <si>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</si>
  <si>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</si>
  <si>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</si>
  <si>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</si>
  <si>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</si>
  <si>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</si>
  <si>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</si>
  <si>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</si>
  <si>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</si>
  <si>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</si>
  <si>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</si>
  <si>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</si>
  <si>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</si>
  <si>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</si>
  <si>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</si>
  <si>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</si>
  <si>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</si>
  <si>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</si>
  <si>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</si>
  <si>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</si>
  <si>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</si>
  <si>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</si>
  <si>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</si>
  <si>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</si>
  <si>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</si>
  <si>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</si>
  <si>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</si>
  <si>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</si>
  <si>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</si>
  <si>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</si>
  <si>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</si>
  <si>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</si>
  <si>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</si>
  <si>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</si>
  <si>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</si>
  <si>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</si>
  <si>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</si>
  <si>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</si>
  <si>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</si>
  <si>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</si>
  <si>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</si>
  <si>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</si>
  <si>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</si>
  <si>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</si>
  <si>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</si>
  <si>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</si>
  <si>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</si>
  <si>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</si>
  <si>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</si>
  <si>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</si>
  <si>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</si>
  <si>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</si>
  <si>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</si>
  <si>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</si>
  <si>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</si>
  <si>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</si>
  <si>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</si>
  <si>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</si>
  <si>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</si>
  <si>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</si>
  <si>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</si>
  <si>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</si>
  <si>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</si>
  <si>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</si>
  <si>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</si>
  <si>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</si>
  <si>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</si>
  <si>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</si>
  <si>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</si>
  <si>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</si>
  <si>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</si>
  <si>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</si>
  <si>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</si>
  <si>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</si>
  <si>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</si>
  <si>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</si>
  <si>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</si>
  <si>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</si>
  <si>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</si>
  <si>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</si>
  <si>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</si>
  <si>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</si>
  <si>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</si>
  <si>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</si>
  <si>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</si>
  <si>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</si>
  <si>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</si>
  <si>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</si>
  <si>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</si>
  <si>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</si>
  <si>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</si>
  <si>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</si>
  <si>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</si>
  <si>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</si>
  <si>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</si>
  <si>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</si>
  <si>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</si>
  <si>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</si>
  <si>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</si>
  <si>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</si>
  <si>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</si>
  <si>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</si>
  <si>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</si>
  <si>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</si>
  <si>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</si>
  <si>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</si>
  <si>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</si>
  <si>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</si>
  <si>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</si>
  <si>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</si>
  <si>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</si>
  <si>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</si>
  <si>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</si>
  <si>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</si>
  <si>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</si>
  <si>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</si>
  <si>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</si>
  <si>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</si>
  <si>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</si>
  <si>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</si>
  <si>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</si>
  <si>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</si>
  <si>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</si>
  <si>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</si>
  <si>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</si>
  <si>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</si>
  <si>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</si>
  <si>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</si>
  <si>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</si>
  <si>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</si>
  <si>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</si>
  <si>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</si>
  <si>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</si>
  <si>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</si>
  <si>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</si>
  <si>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</si>
  <si>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</si>
  <si>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</si>
  <si>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</si>
  <si>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</si>
  <si>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</si>
  <si>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</si>
  <si>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</si>
  <si>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</si>
  <si>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</si>
  <si>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</si>
  <si>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</si>
  <si>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</si>
  <si>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</si>
  <si>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</si>
  <si>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</si>
  <si>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</si>
  <si>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</si>
  <si>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</si>
  <si>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</si>
  <si>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</si>
  <si>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</si>
  <si>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</si>
  <si>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</si>
  <si>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</si>
  <si>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</si>
  <si>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</si>
  <si>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</si>
  <si>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</si>
  <si>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</si>
  <si>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</si>
  <si>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</si>
  <si>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</si>
  <si>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</si>
  <si>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</si>
  <si>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</si>
  <si>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</si>
  <si>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</si>
  <si>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</si>
  <si>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</si>
  <si>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</si>
  <si>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</si>
  <si>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</si>
  <si>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</si>
  <si>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</si>
  <si>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</si>
  <si>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</si>
  <si>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</si>
  <si>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</si>
  <si>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</si>
  <si>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</si>
  <si>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</si>
  <si>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</si>
  <si>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</si>
  <si>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</si>
  <si>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</si>
  <si>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</si>
  <si>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</si>
  <si>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</si>
  <si>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</si>
  <si>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</si>
  <si>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</si>
  <si>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</si>
  <si>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</si>
  <si>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</si>
  <si>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</si>
  <si>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</si>
  <si>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</si>
  <si>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</si>
  <si>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</si>
  <si>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</si>
  <si>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</si>
  <si>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</si>
  <si>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</si>
  <si>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</si>
  <si>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</si>
  <si>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</si>
  <si>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</si>
  <si>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</si>
  <si>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</si>
  <si>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</si>
  <si>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</si>
  <si>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</si>
  <si>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</si>
  <si>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</si>
  <si>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</si>
  <si>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</si>
  <si>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</si>
  <si>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</si>
  <si>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</si>
  <si>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</si>
  <si>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</si>
  <si>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</si>
  <si>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</si>
  <si>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</si>
  <si>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</si>
  <si>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</si>
  <si>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</si>
  <si>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</si>
  <si>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</si>
  <si>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</si>
  <si>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</si>
  <si>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</si>
  <si>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</si>
  <si>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</si>
  <si>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</si>
  <si>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</si>
  <si>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</si>
  <si>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</si>
  <si>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</si>
  <si>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</si>
  <si>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</si>
  <si>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</si>
  <si>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</si>
  <si>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</si>
  <si>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</si>
  <si>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</si>
  <si>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</si>
  <si>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</si>
  <si>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</si>
  <si>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</si>
  <si>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</si>
  <si>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</si>
  <si>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</si>
  <si>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</si>
  <si>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</si>
  <si>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</si>
  <si>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</si>
  <si>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</si>
  <si>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</si>
  <si>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</si>
  <si>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</si>
  <si>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</si>
  <si>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</si>
  <si>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</si>
  <si>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</si>
  <si>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</si>
  <si>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</si>
  <si>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</si>
  <si>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</si>
  <si>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</si>
  <si>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</si>
  <si>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</si>
  <si>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</si>
  <si>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</si>
  <si>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</si>
  <si>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</si>
  <si>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</si>
  <si>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</si>
  <si>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</si>
  <si>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</si>
  <si>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</si>
  <si>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</si>
  <si>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</si>
  <si>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</si>
  <si>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</si>
  <si>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</si>
  <si>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</si>
  <si>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</si>
  <si>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</si>
  <si>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</si>
  <si>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</si>
  <si>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</si>
  <si>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</si>
  <si>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</si>
  <si>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</si>
  <si>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</si>
  <si>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</si>
  <si>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</si>
  <si>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</si>
  <si>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</si>
  <si>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</si>
  <si>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</si>
  <si>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</si>
  <si>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</si>
  <si>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</si>
  <si>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</si>
  <si>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</si>
  <si>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</si>
  <si>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</si>
  <si>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</si>
  <si>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</si>
  <si>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</si>
  <si>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</si>
  <si>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</si>
  <si>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</si>
  <si>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</si>
  <si>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</si>
  <si>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</si>
  <si>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</si>
  <si>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</si>
  <si>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</si>
  <si>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</si>
  <si>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</si>
  <si>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</si>
  <si>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</si>
  <si>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</si>
  <si>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</si>
  <si>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</si>
  <si>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</si>
  <si>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</si>
  <si>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</si>
  <si>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</si>
  <si>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</si>
  <si>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</si>
  <si>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</si>
  <si>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</si>
  <si>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</si>
  <si>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</si>
  <si>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</si>
  <si>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</si>
  <si>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</si>
  <si>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</si>
  <si>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</si>
  <si>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</si>
  <si>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</si>
  <si>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</si>
  <si>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</si>
  <si>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</si>
  <si>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</si>
  <si>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</si>
  <si>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</si>
  <si>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</si>
  <si>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</si>
  <si>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</si>
  <si>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</si>
  <si>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</si>
  <si>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</si>
  <si>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</si>
  <si>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</si>
  <si>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</si>
  <si>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</si>
  <si>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</si>
  <si>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</si>
  <si>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</si>
  <si>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</si>
  <si>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</si>
  <si>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</si>
  <si>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</si>
  <si>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</si>
  <si>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</si>
  <si>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</si>
  <si>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</si>
  <si>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</si>
  <si>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</si>
  <si>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</si>
  <si>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</si>
  <si>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</si>
  <si>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</si>
  <si>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</si>
  <si>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</si>
  <si>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</si>
  <si>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</si>
  <si>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</si>
  <si>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</si>
  <si>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</si>
  <si>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</si>
  <si>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</si>
  <si>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</si>
  <si>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</si>
  <si>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</si>
  <si>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</si>
  <si>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</si>
  <si>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</si>
  <si>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</si>
  <si>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</si>
  <si>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</si>
  <si>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</si>
  <si>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</si>
  <si>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</si>
  <si>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</si>
  <si>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</si>
  <si>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</si>
  <si>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</si>
  <si>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</si>
  <si>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</si>
  <si>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</si>
  <si>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</si>
  <si>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</si>
  <si>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</si>
  <si>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</si>
  <si>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</si>
  <si>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</si>
  <si>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</si>
  <si>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</si>
  <si>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</si>
  <si>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</si>
  <si>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</si>
  <si>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</si>
  <si>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</si>
  <si>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</si>
  <si>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</si>
  <si>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</si>
  <si>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</si>
  <si>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</si>
  <si>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</si>
  <si>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</si>
  <si>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</si>
  <si>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</si>
  <si>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</si>
  <si>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</si>
  <si>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</si>
  <si>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</si>
  <si>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</si>
  <si>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</si>
  <si>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</si>
  <si>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</si>
  <si>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</si>
  <si>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</si>
  <si>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</si>
  <si>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</si>
  <si>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</si>
  <si>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</si>
  <si>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</si>
  <si>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</si>
  <si>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</si>
  <si>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</si>
  <si>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</si>
  <si>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</si>
  <si>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</si>
  <si>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</si>
  <si>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</si>
  <si>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</si>
  <si>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</si>
  <si>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</si>
  <si>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</si>
  <si>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</si>
  <si>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</si>
  <si>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</si>
  <si>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</si>
  <si>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</si>
  <si>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</si>
  <si>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</si>
  <si>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</si>
  <si>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</si>
  <si>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</si>
  <si>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</si>
  <si>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</si>
  <si>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</si>
  <si>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</si>
  <si>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</si>
  <si>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</si>
  <si>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</si>
  <si>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</si>
  <si>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</si>
  <si>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</si>
  <si>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</si>
  <si>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</si>
  <si>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</si>
  <si>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</si>
  <si>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</si>
  <si>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</si>
  <si>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</si>
  <si>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</si>
  <si>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</si>
  <si>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</si>
  <si>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</si>
  <si>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</si>
  <si>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</si>
  <si>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</si>
  <si>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</si>
  <si>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</si>
  <si>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</si>
  <si>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</si>
  <si>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</si>
  <si>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</si>
  <si>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</si>
  <si>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</si>
  <si>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</si>
  <si>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</si>
  <si>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</si>
  <si>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</si>
  <si>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</si>
  <si>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</si>
  <si>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</si>
  <si>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</si>
  <si>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</si>
  <si>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</si>
  <si>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</si>
  <si>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</si>
  <si>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</si>
  <si>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</si>
  <si>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</si>
  <si>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</si>
  <si>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</si>
  <si>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</si>
  <si>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</si>
  <si>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</si>
  <si>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</si>
  <si>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</si>
  <si>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</si>
  <si>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</si>
  <si>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</si>
  <si>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</si>
  <si>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</si>
  <si>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</si>
  <si>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</si>
  <si>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</si>
  <si>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</si>
  <si>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</si>
  <si>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</si>
  <si>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</si>
  <si>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</si>
  <si>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</si>
  <si>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</si>
  <si>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</si>
  <si>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</si>
  <si>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</si>
  <si>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</si>
  <si>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</si>
  <si>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</si>
  <si>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</si>
  <si>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</si>
  <si>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</si>
  <si>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</si>
  <si>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</si>
  <si>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</si>
  <si>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</si>
  <si>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</si>
  <si>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</si>
  <si>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</si>
  <si>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</si>
  <si>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</si>
  <si>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</si>
  <si>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</si>
  <si>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</si>
  <si>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</si>
  <si>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</si>
  <si>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</si>
  <si>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</si>
  <si>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</si>
  <si>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</si>
  <si>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</si>
  <si>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</si>
  <si>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</si>
  <si>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</si>
  <si>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</si>
  <si>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</si>
  <si>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</si>
  <si>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</si>
  <si>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</si>
  <si>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</si>
  <si>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</si>
  <si>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</si>
  <si>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</si>
  <si>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</si>
  <si>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</si>
  <si>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</si>
  <si>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</si>
  <si>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</si>
  <si>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</si>
  <si>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</si>
  <si>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</si>
  <si>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</si>
  <si>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</si>
  <si>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</si>
  <si>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</si>
  <si>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</si>
  <si>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</si>
  <si>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</si>
  <si>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</si>
  <si>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</si>
  <si>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</si>
  <si>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</si>
  <si>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</si>
  <si>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</si>
  <si>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</si>
  <si>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</si>
  <si>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</si>
  <si>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</si>
  <si>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</si>
  <si>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</si>
  <si>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</si>
  <si>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</si>
  <si>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</si>
  <si>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</si>
  <si>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</si>
  <si>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</si>
  <si>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</si>
  <si>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</si>
  <si>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</si>
  <si>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</si>
  <si>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</si>
  <si>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</si>
  <si>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</si>
  <si>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</si>
  <si>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</si>
  <si>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</si>
  <si>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</si>
  <si>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</si>
  <si>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</si>
  <si>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</si>
  <si>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</si>
  <si>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</si>
  <si>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</si>
  <si>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</si>
  <si>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</si>
  <si>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</si>
  <si>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</si>
  <si>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</si>
  <si>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</si>
  <si>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</si>
  <si>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</si>
  <si>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</si>
  <si>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</si>
  <si>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</si>
  <si>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</si>
  <si>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</si>
  <si>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</si>
  <si>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</si>
  <si>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</si>
  <si>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</si>
  <si>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</si>
  <si>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</si>
  <si>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</si>
  <si>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</si>
  <si>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</si>
  <si>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</si>
  <si>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</si>
  <si>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</si>
  <si>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</si>
  <si>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</si>
  <si>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</si>
  <si>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</si>
  <si>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</si>
  <si>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</si>
  <si>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</si>
  <si>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</si>
  <si>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</si>
  <si>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</si>
  <si>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</si>
  <si>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</si>
  <si>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</si>
  <si>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</si>
  <si>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</si>
  <si>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</si>
  <si>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</si>
  <si>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</si>
  <si>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</si>
  <si>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</si>
  <si>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</si>
  <si>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</si>
  <si>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</si>
  <si>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</si>
  <si>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</si>
  <si>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</si>
  <si>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</si>
  <si>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</si>
  <si>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</si>
  <si>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</si>
  <si>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</si>
  <si>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</si>
  <si>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</si>
  <si>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</si>
  <si>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</si>
  <si>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</si>
  <si>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</si>
  <si>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</si>
  <si>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</si>
  <si>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</si>
  <si>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</si>
  <si>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</si>
  <si>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</si>
  <si>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</si>
  <si>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</si>
  <si>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</si>
  <si>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</si>
  <si>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</si>
  <si>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</si>
  <si>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</si>
  <si>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</si>
  <si>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</si>
  <si>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</si>
  <si>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</si>
  <si>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</si>
  <si>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</si>
  <si>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</si>
  <si>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</si>
  <si>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</si>
  <si>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</si>
  <si>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</si>
  <si>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</si>
  <si>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</si>
  <si>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</si>
  <si>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</si>
  <si>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</si>
  <si>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</si>
  <si>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</si>
  <si>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</si>
  <si>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</si>
  <si>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</si>
  <si>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</si>
  <si>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</si>
  <si>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</si>
  <si>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</si>
  <si>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</si>
  <si>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</si>
  <si>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</si>
  <si>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</si>
  <si>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</si>
  <si>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</si>
  <si>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</si>
  <si>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</si>
  <si>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</si>
  <si>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</si>
  <si>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</si>
  <si>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</si>
  <si>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</si>
  <si>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</si>
  <si>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</si>
  <si>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</si>
  <si>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</si>
  <si>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</si>
  <si>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</si>
  <si>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</si>
  <si>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</si>
  <si>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</si>
  <si>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</si>
  <si>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</si>
  <si>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</si>
  <si>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</si>
  <si>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</si>
  <si>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</si>
  <si>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</si>
  <si>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</si>
  <si>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</si>
  <si>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</si>
  <si>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</si>
  <si>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</si>
  <si>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</si>
  <si>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</si>
  <si>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</si>
  <si>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</si>
  <si>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</si>
  <si>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</si>
  <si>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</si>
  <si>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</si>
  <si>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</si>
  <si>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</si>
  <si>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</si>
  <si>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</si>
  <si>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</si>
  <si>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</si>
  <si>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</si>
  <si>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</si>
  <si>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</si>
  <si>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</si>
  <si>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</si>
  <si>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</si>
  <si>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</si>
  <si>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</si>
  <si>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</si>
  <si>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</si>
  <si>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</si>
  <si>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</si>
  <si>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</si>
  <si>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</si>
  <si>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</si>
  <si>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</si>
  <si>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</si>
  <si>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</si>
  <si>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</si>
  <si>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</si>
  <si>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</si>
  <si>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</si>
  <si>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</si>
  <si>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</si>
  <si>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</si>
  <si>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</si>
  <si>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</si>
  <si>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</si>
  <si>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</si>
  <si>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</si>
  <si>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</si>
  <si>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</si>
  <si>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</si>
  <si>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</si>
  <si>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</si>
  <si>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</si>
  <si>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</si>
  <si>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</si>
  <si>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</si>
  <si>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</si>
  <si>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</si>
  <si>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</si>
  <si>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</si>
  <si>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</si>
  <si>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</si>
  <si>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</si>
  <si>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</si>
  <si>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</si>
  <si>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</si>
  <si>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</si>
  <si>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</si>
  <si>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</si>
  <si>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</si>
  <si>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</si>
  <si>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</si>
  <si>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</si>
  <si>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</si>
  <si>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</si>
  <si>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</si>
  <si>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</si>
  <si>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</si>
  <si>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</si>
  <si>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</si>
  <si>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</si>
  <si>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</si>
  <si>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</si>
  <si>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</si>
  <si>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</si>
  <si>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</si>
  <si>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</si>
  <si>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</si>
  <si>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</si>
  <si>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</si>
  <si>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</si>
  <si>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</si>
  <si>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</si>
  <si>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</si>
  <si>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</si>
  <si>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</si>
  <si>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</si>
  <si>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</si>
  <si>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</si>
  <si>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</si>
  <si>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</si>
  <si>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</si>
  <si>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</si>
  <si>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</si>
  <si>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</si>
  <si>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</si>
  <si>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</si>
  <si>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</si>
  <si>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</si>
  <si>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</si>
  <si>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</si>
  <si>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</si>
  <si>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</si>
  <si>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</si>
  <si>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</si>
  <si>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</si>
  <si>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</si>
  <si>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</si>
  <si>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</si>
  <si>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</si>
  <si>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</si>
  <si>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</si>
  <si>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</si>
  <si>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</si>
  <si>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</si>
  <si>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</si>
  <si>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</si>
  <si>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</si>
  <si>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</si>
  <si>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</si>
  <si>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</si>
  <si>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</si>
  <si>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</si>
  <si>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</si>
  <si>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</si>
  <si>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</si>
  <si>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</si>
  <si>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</si>
  <si>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</si>
  <si>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</si>
  <si>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</si>
  <si>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</si>
  <si>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</si>
  <si>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</si>
  <si>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</si>
  <si>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</si>
  <si>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</si>
  <si>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</si>
  <si>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</si>
  <si>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</si>
  <si>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</si>
  <si>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</si>
  <si>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</si>
  <si>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</si>
  <si>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</si>
  <si>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</si>
  <si>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</si>
  <si>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</si>
  <si>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</si>
  <si>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</si>
  <si>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</si>
  <si>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</si>
  <si>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</si>
  <si>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</si>
  <si>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</si>
  <si>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</si>
  <si>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</si>
  <si>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</si>
  <si>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</si>
  <si>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</si>
  <si>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</si>
  <si>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</si>
  <si>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</si>
  <si>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</si>
  <si>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</si>
  <si>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</si>
  <si>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</si>
  <si>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</si>
  <si>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</si>
  <si>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</si>
  <si>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</si>
  <si>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</si>
  <si>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</si>
  <si>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</si>
  <si>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</si>
  <si>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</si>
  <si>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</si>
  <si>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</si>
  <si>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</si>
  <si>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</si>
  <si>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</si>
  <si>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</si>
  <si>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</si>
  <si>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</si>
  <si>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</si>
  <si>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</si>
  <si>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</si>
  <si>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</si>
  <si>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</si>
  <si>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</si>
  <si>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</si>
  <si>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</si>
  <si>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</si>
  <si>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</si>
  <si>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</si>
  <si>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</si>
  <si>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</si>
  <si>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</si>
  <si>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</si>
  <si>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</si>
  <si>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</si>
  <si>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</si>
  <si>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</si>
  <si>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</si>
  <si>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</si>
  <si>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</si>
  <si>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</si>
  <si>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</si>
  <si>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</si>
  <si>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</si>
  <si>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</si>
  <si>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</si>
  <si>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</si>
  <si>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</si>
  <si>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</si>
  <si>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</si>
  <si>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</si>
  <si>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</si>
  <si>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</si>
  <si>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</si>
  <si>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</si>
  <si>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</si>
  <si>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</si>
  <si>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</si>
  <si>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</si>
  <si>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</si>
  <si>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</si>
  <si>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</si>
  <si>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</si>
  <si>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</si>
  <si>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</si>
  <si>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</si>
  <si>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</si>
  <si>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</si>
  <si>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</si>
  <si>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</si>
  <si>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</si>
  <si>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</si>
  <si>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</si>
  <si>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</si>
  <si>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</si>
  <si>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</si>
  <si>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</si>
  <si>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</si>
  <si>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</si>
  <si>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</si>
  <si>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</si>
  <si>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</si>
  <si>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</si>
  <si>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</si>
  <si>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</si>
  <si>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</si>
  <si>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</si>
  <si>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</si>
  <si>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</si>
  <si>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</si>
  <si>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</si>
  <si>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</si>
  <si>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</si>
  <si>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</si>
  <si>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</si>
  <si>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</si>
  <si>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</si>
  <si>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</si>
  <si>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</si>
  <si>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</si>
  <si>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</si>
  <si>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</si>
  <si>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</si>
  <si>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</si>
  <si>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</si>
  <si>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</si>
  <si>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</si>
  <si>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</si>
  <si>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</si>
  <si>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</si>
  <si>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</si>
  <si>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</si>
  <si>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</si>
  <si>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</si>
  <si>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</si>
  <si>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</si>
  <si>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</si>
  <si>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</si>
  <si>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</si>
  <si>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</si>
  <si>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</si>
  <si>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</si>
  <si>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</si>
  <si>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</si>
  <si>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</si>
  <si>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</si>
  <si>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</si>
  <si>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</si>
  <si>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</si>
  <si>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</si>
  <si>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</si>
  <si>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</si>
  <si>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</si>
  <si>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</si>
  <si>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</si>
  <si>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</si>
  <si>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</si>
  <si>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</si>
  <si>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</si>
  <si>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</si>
  <si>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</si>
  <si>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</si>
  <si>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</si>
  <si>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</si>
  <si>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</si>
  <si>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</si>
  <si>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</si>
  <si>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</si>
  <si>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</si>
  <si>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</si>
  <si>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</si>
  <si>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</si>
  <si>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</si>
  <si>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</si>
  <si>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</si>
  <si>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</si>
  <si>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</si>
  <si>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</si>
  <si>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</si>
  <si>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</si>
  <si>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</si>
  <si>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</si>
  <si>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</si>
  <si>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</si>
  <si>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</si>
  <si>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</si>
  <si>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</si>
  <si>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</si>
  <si>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</si>
  <si>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</si>
  <si>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</si>
  <si>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</si>
  <si>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</si>
  <si>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</si>
  <si>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</si>
  <si>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</si>
  <si>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</si>
  <si>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</si>
  <si>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</si>
  <si>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</si>
  <si>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</si>
  <si>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</si>
  <si>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</si>
  <si>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</si>
  <si>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</si>
  <si>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</si>
  <si>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</si>
  <si>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</si>
  <si>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</si>
  <si>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</si>
  <si>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</si>
  <si>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</si>
  <si>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</si>
  <si>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</si>
  <si>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</si>
  <si>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</si>
  <si>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</si>
  <si>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</si>
  <si>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</si>
  <si>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</si>
  <si>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</si>
  <si>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</si>
  <si>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</si>
  <si>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</si>
  <si>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</si>
  <si>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</si>
  <si>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</si>
  <si>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</si>
  <si>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</si>
  <si>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</si>
  <si>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</si>
  <si>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</si>
  <si>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</si>
  <si>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</si>
  <si>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</si>
  <si>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</si>
  <si>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</si>
  <si>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</si>
  <si>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</si>
  <si>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</si>
  <si>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</si>
  <si>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</si>
  <si>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</si>
  <si>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</si>
  <si>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</si>
  <si>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</si>
  <si>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</si>
  <si>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</si>
  <si>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</si>
  <si>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</si>
  <si>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</si>
  <si>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</si>
  <si>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</si>
  <si>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</si>
  <si>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</si>
  <si>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</si>
  <si>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</si>
  <si>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</si>
  <si>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</si>
  <si>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</si>
  <si>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</si>
  <si>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</si>
  <si>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</si>
  <si>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</si>
  <si>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</si>
  <si>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</si>
  <si>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</si>
  <si>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</si>
  <si>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</si>
  <si>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</si>
  <si>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</si>
  <si>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</si>
  <si>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</si>
  <si>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</si>
  <si>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</si>
  <si>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</si>
  <si>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</si>
  <si>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</si>
  <si>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</si>
  <si>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</si>
  <si>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</si>
  <si>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</si>
  <si>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</si>
  <si>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</si>
  <si>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</si>
  <si>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</si>
  <si>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</si>
  <si>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</si>
  <si>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</si>
  <si>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</si>
  <si>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</si>
  <si>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</si>
  <si>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</si>
  <si>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</si>
  <si>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</si>
  <si>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</si>
  <si>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</si>
  <si>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</si>
  <si>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</si>
  <si>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</si>
  <si>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</si>
  <si>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</si>
  <si>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</si>
  <si>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</si>
  <si>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</si>
  <si>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</si>
  <si>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</si>
  <si>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</si>
  <si>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</si>
  <si>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</si>
  <si>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</si>
  <si>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</si>
  <si>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</si>
  <si>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</si>
  <si>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</si>
  <si>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</si>
  <si>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</si>
  <si>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</si>
  <si>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</si>
  <si>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</si>
  <si>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</si>
  <si>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</si>
  <si>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</si>
  <si>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</si>
  <si>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</si>
  <si>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</si>
  <si>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</si>
  <si>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</si>
  <si>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</si>
  <si>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</si>
  <si>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</si>
  <si>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</si>
  <si>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</si>
  <si>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</si>
  <si>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</si>
  <si>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</si>
  <si>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</si>
  <si>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</si>
  <si>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</si>
  <si>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</si>
  <si>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</si>
  <si>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</si>
  <si>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</si>
  <si>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</si>
  <si>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</si>
  <si>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</si>
  <si>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</si>
  <si>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</si>
  <si>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</si>
  <si>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</si>
  <si>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</si>
  <si>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</si>
  <si>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</si>
  <si>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</si>
  <si>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</si>
  <si>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</si>
  <si>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</si>
  <si>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</si>
  <si>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</si>
  <si>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</si>
  <si>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</si>
  <si>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</si>
  <si>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</si>
  <si>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</si>
  <si>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</si>
  <si>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</si>
  <si>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</si>
  <si>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</si>
  <si>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</si>
  <si>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</si>
  <si>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</si>
  <si>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</si>
  <si>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</si>
  <si>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</si>
  <si>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</si>
  <si>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</si>
  <si>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</si>
  <si>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</si>
  <si>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</si>
  <si>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</si>
  <si>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</si>
  <si>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</si>
  <si>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</si>
  <si>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</si>
  <si>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</si>
  <si>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</si>
  <si>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</si>
  <si>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</si>
  <si>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</si>
  <si>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</si>
  <si>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</si>
  <si>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</si>
  <si>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</si>
  <si>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</si>
  <si>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</si>
  <si>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</si>
  <si>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</si>
  <si>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</si>
  <si>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</si>
  <si>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</si>
  <si>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</si>
  <si>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</si>
  <si>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</si>
  <si>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</si>
  <si>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</si>
  <si>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</si>
  <si>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</si>
  <si>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</si>
  <si>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</si>
  <si>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</si>
  <si>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</si>
  <si>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</si>
  <si>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</si>
  <si>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</si>
  <si>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</si>
  <si>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</si>
  <si>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</si>
  <si>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</si>
  <si>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</si>
  <si>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</si>
  <si>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</si>
  <si>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</si>
  <si>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</si>
  <si>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</si>
  <si>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</si>
  <si>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</si>
  <si>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</si>
  <si>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</si>
  <si>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</si>
  <si>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</si>
  <si>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</si>
  <si>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</si>
  <si>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</si>
  <si>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</si>
  <si>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</si>
  <si>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</si>
  <si>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</si>
  <si>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</si>
  <si>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</si>
  <si>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</si>
  <si>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</si>
  <si>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</si>
  <si>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</si>
  <si>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</si>
  <si>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</si>
  <si>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</si>
  <si>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</si>
  <si>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</si>
  <si>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</si>
  <si>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</si>
  <si>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</si>
  <si>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</si>
  <si>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</si>
  <si>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</si>
  <si>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</si>
  <si>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</si>
  <si>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</si>
  <si>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</si>
  <si>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</si>
  <si>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</si>
  <si>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</si>
  <si>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</si>
  <si>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</si>
  <si>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</si>
  <si>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</si>
  <si>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</si>
  <si>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</si>
  <si>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</si>
  <si>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</si>
  <si>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</si>
  <si>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</si>
  <si>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</si>
  <si>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</si>
  <si>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</si>
  <si>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</si>
  <si>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</si>
  <si>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</si>
  <si>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</si>
  <si>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</si>
  <si>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</si>
  <si>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</si>
  <si>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</si>
  <si>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</si>
  <si>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</si>
  <si>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</si>
  <si>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</si>
  <si>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</si>
  <si>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</si>
  <si>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</si>
  <si>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</si>
  <si>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</si>
  <si>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</si>
  <si>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</si>
  <si>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</si>
  <si>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</si>
  <si>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</si>
  <si>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</si>
  <si>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</si>
  <si>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</si>
  <si>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</si>
  <si>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</si>
  <si>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</si>
  <si>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</si>
  <si>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</si>
  <si>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</si>
  <si>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</si>
  <si>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</si>
  <si>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</si>
  <si>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</si>
  <si>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</si>
  <si>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</si>
  <si>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</si>
  <si>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</si>
  <si>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</si>
  <si>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</si>
  <si>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</si>
  <si>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</si>
  <si>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</si>
  <si>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</si>
  <si>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</si>
  <si>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</si>
  <si>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</si>
  <si>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</si>
  <si>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</si>
  <si>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</si>
  <si>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</si>
  <si>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</si>
  <si>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</si>
  <si>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</si>
  <si>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</si>
  <si>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</si>
  <si>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</si>
  <si>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</si>
  <si>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</si>
  <si>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</si>
  <si>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</si>
  <si>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</si>
  <si>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</si>
  <si>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</si>
  <si>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</si>
  <si>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</si>
  <si>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</si>
  <si>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</si>
  <si>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</si>
  <si>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</si>
  <si>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</si>
  <si>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</si>
  <si>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</si>
  <si>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</si>
  <si>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</si>
  <si>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</si>
  <si>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</si>
  <si>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</si>
  <si>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</si>
  <si>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</si>
  <si>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</si>
  <si>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</si>
  <si>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</si>
  <si>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</si>
  <si>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</si>
  <si>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</si>
  <si>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</si>
  <si>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</si>
  <si>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</si>
  <si>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</si>
  <si>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</si>
  <si>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</si>
  <si>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</si>
  <si>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</si>
  <si>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</si>
  <si>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</si>
  <si>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</si>
  <si>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</si>
  <si>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</si>
  <si>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</si>
  <si>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</si>
  <si>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</si>
  <si>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</si>
  <si>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</si>
  <si>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</si>
  <si>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</si>
  <si>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</si>
  <si>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</si>
  <si>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</si>
  <si>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</si>
  <si>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</si>
  <si>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</si>
  <si>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</si>
  <si>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</si>
  <si>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</si>
  <si>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</si>
  <si>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</si>
  <si>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</si>
  <si>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</si>
  <si>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</si>
  <si>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</si>
  <si>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</si>
  <si>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</si>
  <si>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</si>
  <si>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</si>
  <si>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</si>
  <si>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</si>
  <si>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</si>
  <si>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</si>
  <si>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</si>
  <si>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</si>
  <si>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</si>
  <si>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</si>
  <si>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</si>
  <si>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</si>
  <si>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</si>
  <si>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</si>
  <si>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</si>
  <si>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</si>
  <si>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</si>
  <si>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</si>
  <si>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</si>
  <si>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</si>
  <si>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</si>
  <si>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</si>
  <si>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</si>
  <si>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</si>
  <si>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</si>
  <si>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</si>
  <si>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</si>
  <si>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</si>
  <si>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</si>
  <si>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</si>
  <si>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</si>
  <si>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</si>
  <si>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</si>
  <si>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</si>
  <si>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</si>
  <si>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</si>
  <si>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</si>
  <si>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</si>
  <si>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</si>
  <si>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</si>
  <si>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</si>
  <si>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</si>
  <si>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</si>
  <si>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</si>
  <si>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</si>
  <si>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</si>
  <si>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</si>
  <si>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</si>
  <si>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</si>
  <si>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</si>
  <si>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</si>
  <si>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</si>
  <si>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</si>
  <si>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</si>
  <si>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</si>
  <si>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</si>
  <si>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</si>
  <si>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</si>
  <si>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</si>
  <si>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</si>
  <si>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</si>
  <si>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</si>
  <si>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</si>
  <si>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</si>
  <si>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</si>
  <si>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</si>
  <si>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</si>
  <si>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</si>
  <si>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</si>
  <si>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</si>
  <si>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</si>
  <si>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</si>
  <si>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</si>
  <si>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</si>
  <si>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</si>
  <si>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</si>
  <si>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</si>
  <si>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</si>
  <si>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</si>
  <si>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</si>
  <si>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</si>
  <si>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</si>
  <si>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</si>
  <si>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</si>
  <si>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</si>
  <si>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</si>
  <si>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</si>
  <si>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</si>
  <si>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</si>
  <si>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</si>
  <si>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</si>
  <si>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</si>
  <si>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</si>
  <si>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</si>
  <si>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</si>
  <si>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</si>
  <si>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</si>
  <si>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</si>
  <si>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</si>
  <si>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</si>
  <si>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</si>
  <si>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</si>
  <si>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</si>
  <si>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</si>
  <si>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</si>
  <si>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</si>
  <si>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</si>
  <si>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</si>
  <si>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</si>
  <si>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</si>
  <si>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</si>
  <si>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</si>
  <si>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</si>
  <si>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</si>
  <si>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</si>
  <si>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</si>
  <si>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</si>
  <si>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</si>
  <si>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</si>
  <si>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</si>
  <si>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</si>
  <si>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</si>
  <si>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</si>
  <si>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</si>
  <si>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</si>
  <si>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</si>
  <si>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</si>
  <si>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</si>
  <si>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</si>
  <si>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</si>
  <si>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</si>
  <si>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</si>
  <si>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</si>
  <si>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</si>
  <si>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</si>
  <si>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</si>
  <si>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</si>
  <si>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</si>
  <si>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</si>
  <si>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</si>
  <si>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</si>
  <si>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</si>
  <si>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</si>
  <si>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</si>
  <si>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</si>
  <si>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</si>
  <si>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</si>
  <si>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</si>
  <si>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</si>
  <si>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</si>
  <si>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</si>
  <si>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</si>
  <si>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</si>
  <si>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</si>
  <si>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</si>
  <si>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</si>
  <si>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</si>
  <si>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</si>
  <si>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</si>
  <si>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</si>
  <si>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</si>
  <si>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</si>
  <si>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</si>
  <si>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</si>
  <si>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</si>
  <si>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</si>
  <si>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</si>
  <si>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</si>
  <si>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</si>
  <si>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</si>
  <si>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</si>
  <si>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</si>
  <si>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</si>
  <si>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</si>
  <si>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</si>
  <si>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</si>
  <si>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</si>
  <si>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</si>
  <si>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</si>
  <si>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</si>
  <si>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</si>
  <si>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</si>
  <si>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</si>
  <si>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</si>
  <si>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</si>
  <si>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</si>
  <si>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</si>
  <si>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</si>
  <si>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</si>
  <si>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</si>
  <si>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</si>
  <si>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</si>
  <si>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</si>
  <si>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</si>
  <si>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</si>
  <si>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</si>
  <si>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</si>
  <si>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</si>
  <si>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</si>
  <si>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</si>
  <si>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</si>
  <si>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</si>
  <si>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</si>
  <si>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</si>
  <si>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</si>
  <si>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</si>
  <si>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</si>
  <si>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</si>
  <si>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</si>
  <si>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</si>
  <si>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</si>
  <si>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</si>
  <si>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</si>
  <si>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</si>
  <si>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</si>
  <si>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</si>
  <si>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</si>
  <si>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</si>
  <si>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</si>
  <si>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</si>
  <si>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</si>
  <si>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</si>
  <si>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</si>
  <si>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</si>
  <si>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</si>
  <si>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</si>
  <si>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</si>
  <si>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</si>
  <si>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</si>
  <si>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</si>
  <si>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</si>
  <si>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</si>
  <si>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</si>
  <si>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</si>
  <si>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</si>
  <si>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</si>
  <si>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</si>
  <si>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</si>
  <si>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</si>
  <si>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</si>
  <si>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</si>
  <si>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</si>
  <si>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</si>
  <si>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</si>
  <si>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</si>
  <si>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</si>
  <si>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</si>
  <si>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</si>
  <si>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</si>
  <si>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</si>
  <si>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</si>
  <si>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</si>
  <si>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</si>
  <si>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</si>
  <si>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</si>
  <si>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</si>
  <si>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</si>
  <si>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</si>
  <si>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</si>
  <si>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</si>
  <si>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</si>
  <si>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</si>
  <si>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</si>
  <si>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</si>
  <si>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</si>
  <si>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</si>
  <si>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</si>
  <si>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</si>
  <si>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</si>
  <si>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</si>
  <si>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</si>
  <si>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</si>
  <si>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</si>
  <si>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</si>
  <si>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</si>
  <si>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</si>
  <si>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</si>
  <si>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</si>
  <si>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</si>
  <si>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</si>
  <si>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</si>
  <si>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</si>
  <si>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</si>
  <si>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</si>
  <si>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</si>
  <si>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</si>
  <si>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</si>
  <si>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</si>
  <si>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</si>
  <si>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</si>
  <si>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</si>
  <si>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</si>
  <si>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</si>
  <si>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</si>
  <si>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</si>
  <si>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</si>
  <si>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</si>
  <si>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</si>
  <si>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</si>
  <si>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</si>
  <si>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</si>
  <si>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</si>
  <si>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</si>
  <si>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</si>
  <si>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</si>
  <si>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</si>
  <si>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</si>
  <si>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</si>
  <si>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</si>
  <si>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</si>
  <si>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</si>
  <si>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</si>
  <si>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</si>
  <si>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</si>
  <si>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</si>
  <si>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</si>
  <si>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</si>
  <si>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</si>
  <si>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</si>
  <si>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</si>
  <si>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</si>
  <si>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</si>
  <si>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</si>
  <si>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</si>
  <si>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</si>
  <si>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</si>
  <si>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</si>
  <si>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</si>
  <si>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</si>
  <si>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</si>
  <si>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</si>
  <si>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</si>
  <si>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</si>
  <si>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</si>
  <si>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</si>
  <si>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</si>
  <si>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</si>
  <si>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</si>
  <si>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</si>
  <si>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</si>
  <si>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</si>
  <si>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</si>
  <si>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</si>
  <si>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</si>
  <si>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</si>
  <si>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</si>
  <si>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</si>
  <si>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</si>
  <si>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</si>
  <si>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</si>
  <si>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</si>
  <si>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</si>
  <si>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</si>
  <si>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</si>
  <si>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</si>
  <si>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</si>
  <si>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</si>
  <si>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</si>
  <si>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</si>
  <si>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</si>
  <si>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</si>
  <si>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</si>
  <si>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</si>
  <si>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</si>
  <si>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</si>
  <si>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</si>
  <si>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</si>
  <si>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</si>
  <si>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</si>
  <si>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</si>
  <si>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</si>
  <si>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</si>
  <si>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</si>
  <si>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</si>
  <si>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</si>
  <si>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</si>
  <si>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</si>
  <si>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</si>
  <si>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</si>
  <si>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</si>
  <si>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</si>
  <si>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</si>
  <si>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</si>
  <si>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</si>
  <si>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</si>
  <si>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</si>
  <si>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</si>
  <si>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</si>
  <si>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</si>
  <si>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</si>
  <si>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</si>
  <si>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</si>
  <si>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</si>
  <si>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</si>
  <si>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</si>
  <si>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</si>
  <si>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</si>
  <si>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</si>
  <si>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</si>
  <si>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</si>
  <si>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</si>
  <si>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</si>
  <si>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</si>
  <si>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</si>
  <si>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</si>
  <si>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</si>
  <si>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</si>
  <si>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</si>
  <si>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</si>
  <si>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</si>
  <si>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</si>
  <si>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</si>
  <si>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</si>
  <si>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</si>
  <si>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</si>
  <si>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</si>
  <si>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</si>
  <si>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</si>
  <si>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</si>
  <si>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</si>
  <si>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</si>
  <si>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</si>
  <si>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</si>
  <si>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</si>
  <si>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</si>
  <si>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</si>
  <si>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</si>
  <si>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</si>
  <si>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</si>
  <si>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</si>
  <si>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</si>
  <si>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</si>
  <si>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</si>
  <si>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</si>
  <si>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</si>
  <si>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</si>
  <si>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</si>
  <si>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</si>
  <si>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</si>
  <si>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</si>
  <si>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</si>
  <si>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</si>
  <si>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</si>
  <si>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</si>
  <si>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</si>
  <si>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</si>
  <si>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</si>
  <si>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</si>
  <si>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</si>
  <si>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</si>
  <si>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</si>
  <si>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</si>
  <si>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</si>
  <si>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</si>
  <si>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</si>
  <si>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</si>
  <si>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</si>
  <si>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</si>
  <si>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</si>
  <si>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</si>
  <si>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</si>
  <si>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</si>
  <si>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</si>
  <si>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</si>
  <si>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</si>
  <si>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</si>
  <si>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</si>
  <si>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</si>
  <si>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</si>
  <si>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</si>
  <si>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</si>
  <si>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</si>
  <si>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</si>
  <si>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</si>
  <si>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</si>
  <si>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</si>
  <si>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</si>
  <si>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</si>
  <si>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</si>
  <si>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</si>
  <si>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</si>
  <si>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</si>
  <si>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</si>
  <si>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</si>
  <si>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</si>
  <si>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</si>
  <si>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</si>
  <si>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</si>
  <si>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</si>
  <si>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</si>
  <si>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</si>
  <si>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</si>
  <si>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</si>
  <si>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</si>
  <si>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</si>
  <si>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</si>
  <si>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</si>
  <si>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</si>
  <si>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</si>
  <si>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</si>
  <si>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</si>
  <si>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</si>
  <si>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</si>
  <si>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</si>
  <si>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</si>
  <si>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</si>
  <si>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</si>
  <si>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</si>
  <si>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</si>
  <si>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</si>
  <si>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</si>
  <si>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</si>
  <si>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</si>
  <si>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</si>
  <si>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</si>
  <si>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</si>
  <si>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</si>
  <si>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</si>
  <si>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</si>
  <si>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</si>
  <si>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</si>
  <si>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</si>
  <si>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</si>
  <si>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</si>
  <si>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</si>
  <si>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</si>
  <si>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</si>
  <si>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</si>
  <si>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</si>
  <si>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</si>
  <si>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</si>
  <si>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</si>
  <si>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</si>
  <si>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</si>
  <si>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</si>
  <si>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</si>
  <si>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</si>
  <si>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</si>
  <si>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</si>
  <si>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</si>
  <si>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</si>
  <si>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</si>
  <si>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</si>
  <si>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</si>
  <si>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</si>
  <si>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</si>
  <si>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</si>
  <si>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</si>
  <si>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</si>
  <si>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</si>
  <si>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</si>
  <si>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</si>
  <si>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</si>
  <si>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</si>
  <si>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</si>
  <si>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</si>
  <si>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</si>
  <si>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</si>
  <si>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</si>
  <si>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</si>
  <si>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</si>
  <si>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</si>
  <si>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</si>
  <si>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</si>
  <si>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</si>
  <si>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</si>
  <si>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</si>
  <si>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</si>
  <si>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</si>
  <si>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</si>
  <si>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</si>
  <si>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</si>
  <si>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</si>
  <si>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</si>
  <si>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</si>
  <si>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</si>
  <si>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</si>
  <si>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</si>
  <si>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</si>
  <si>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</si>
  <si>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</si>
  <si>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</si>
  <si>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</si>
  <si>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</si>
  <si>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</si>
  <si>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</si>
  <si>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</si>
  <si>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</si>
  <si>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</si>
  <si>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</si>
  <si>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</si>
  <si>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</si>
  <si>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</si>
  <si>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</si>
  <si>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</si>
  <si>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</si>
  <si>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</si>
  <si>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</si>
  <si>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</si>
  <si>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</si>
  <si>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</si>
  <si>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</si>
  <si>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</si>
  <si>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</si>
  <si>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</si>
  <si>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</si>
  <si>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</si>
  <si>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</si>
  <si>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</si>
  <si>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</si>
  <si>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</si>
  <si>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</si>
  <si>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</si>
  <si>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</si>
  <si>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</si>
  <si>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</si>
  <si>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</si>
  <si>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</si>
  <si>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</si>
  <si>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</si>
  <si>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</si>
  <si>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</si>
  <si>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</si>
  <si>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</si>
  <si>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</si>
  <si>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</si>
  <si>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</si>
  <si>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</si>
  <si>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</si>
  <si>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</si>
  <si>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</si>
  <si>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</si>
  <si>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</si>
  <si>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</si>
  <si>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</si>
  <si>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</si>
  <si>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</si>
  <si>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</si>
  <si>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</si>
  <si>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</si>
  <si>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</si>
  <si>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</si>
  <si>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</si>
  <si>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</si>
  <si>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</si>
  <si>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</si>
  <si>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</si>
  <si>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</si>
  <si>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</si>
  <si>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</si>
  <si>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</si>
  <si>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</si>
  <si>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</si>
  <si>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</si>
  <si>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</si>
  <si>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</si>
  <si>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</si>
  <si>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</si>
  <si>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</si>
  <si>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</si>
  <si>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</si>
  <si>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</si>
  <si>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</si>
  <si>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</si>
  <si>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</si>
  <si>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</si>
  <si>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</si>
  <si>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</si>
  <si>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</si>
  <si>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</si>
  <si>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</si>
  <si>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</si>
  <si>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</si>
  <si>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</si>
  <si>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</si>
  <si>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</si>
  <si>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</si>
  <si>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</si>
  <si>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</si>
  <si>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</si>
  <si>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</si>
  <si>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</si>
  <si>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</si>
  <si>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</si>
  <si>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</si>
  <si>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</si>
  <si>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</si>
  <si>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</si>
  <si>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</si>
  <si>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</si>
  <si>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</si>
  <si>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</si>
  <si>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</si>
  <si>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</si>
  <si>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</si>
  <si>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</si>
  <si>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</si>
  <si>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</si>
  <si>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</si>
  <si>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</si>
  <si>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</si>
  <si>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</si>
  <si>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</si>
  <si>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</si>
  <si>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</si>
  <si>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</si>
  <si>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</si>
  <si>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</si>
  <si>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</si>
  <si>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</si>
  <si>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</si>
  <si>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</si>
  <si>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</si>
  <si>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</si>
  <si>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</si>
  <si>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</si>
  <si>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</si>
  <si>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</si>
  <si>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</si>
  <si>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</si>
  <si>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</si>
  <si>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</si>
  <si>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</si>
  <si>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</si>
  <si>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</si>
  <si>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</si>
  <si>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</si>
  <si>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</si>
  <si>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</si>
  <si>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</si>
  <si>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</si>
  <si>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</si>
  <si>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</si>
  <si>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</si>
  <si>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</si>
  <si>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</si>
  <si>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</si>
  <si>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</si>
  <si>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</si>
  <si>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</si>
  <si>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</si>
  <si>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</si>
  <si>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</si>
  <si>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</si>
  <si>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</si>
  <si>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</si>
  <si>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</si>
  <si>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</si>
  <si>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</si>
  <si>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</si>
  <si>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</si>
  <si>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</si>
  <si>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</si>
  <si>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</si>
  <si>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</si>
  <si>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</si>
  <si>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</si>
  <si>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</si>
  <si>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</si>
  <si>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</si>
  <si>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</si>
  <si>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</si>
  <si>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</si>
  <si>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</si>
  <si>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</si>
  <si>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</si>
  <si>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</si>
  <si>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</si>
  <si>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</si>
  <si>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</si>
  <si>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</si>
  <si>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</si>
  <si>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</si>
  <si>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</si>
  <si>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</si>
  <si>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</si>
  <si>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</si>
  <si>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</si>
  <si>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</si>
  <si>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</si>
  <si>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</si>
  <si>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</si>
  <si>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</si>
  <si>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</si>
  <si>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</si>
  <si>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</si>
  <si>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</si>
  <si>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</si>
  <si>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</si>
  <si>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</si>
  <si>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</si>
  <si>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</si>
  <si>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</si>
  <si>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</si>
  <si>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</si>
  <si>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</si>
  <si>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</si>
  <si>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</si>
  <si>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</si>
  <si>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</si>
  <si>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</si>
  <si>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</si>
  <si>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</si>
  <si>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</si>
  <si>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</si>
  <si>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</si>
  <si>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</si>
  <si>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</si>
  <si>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</si>
  <si>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</si>
  <si>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</si>
  <si>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</si>
  <si>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</si>
  <si>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</si>
  <si>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</si>
  <si>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</si>
  <si>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</si>
  <si>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</si>
  <si>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</si>
  <si>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</si>
  <si>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</si>
  <si>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</si>
  <si>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</si>
  <si>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</si>
  <si>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</si>
  <si>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</si>
  <si>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</si>
  <si>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</si>
  <si>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</si>
  <si>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</si>
  <si>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</si>
  <si>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</si>
  <si>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</si>
  <si>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</si>
  <si>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</si>
  <si>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</si>
  <si>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</si>
  <si>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</si>
  <si>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</si>
  <si>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</si>
  <si>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</si>
  <si>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</si>
  <si>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</si>
  <si>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</si>
  <si>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</si>
  <si>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</si>
  <si>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</si>
  <si>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</si>
  <si>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</si>
  <si>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</si>
  <si>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</si>
  <si>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</si>
  <si>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</si>
  <si>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</si>
  <si>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</si>
  <si>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</si>
  <si>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</si>
  <si>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</si>
  <si>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</si>
  <si>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</si>
  <si>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</si>
  <si>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</si>
  <si>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</si>
  <si>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</si>
  <si>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</si>
  <si>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</si>
  <si>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</si>
  <si>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</si>
  <si>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</si>
  <si>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</si>
  <si>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</si>
  <si>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</si>
  <si>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</si>
  <si>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</si>
  <si>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</si>
  <si>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</si>
  <si>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</si>
  <si>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</si>
  <si>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</si>
  <si>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</si>
  <si>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</si>
  <si>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</si>
  <si>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</si>
  <si>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</si>
  <si>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</si>
  <si>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</si>
  <si>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</si>
  <si>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</si>
  <si>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</si>
  <si>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</si>
  <si>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</si>
  <si>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</si>
  <si>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</si>
  <si>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</si>
  <si>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</si>
  <si>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</si>
  <si>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</si>
  <si>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</si>
  <si>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</si>
  <si>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</si>
  <si>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</si>
  <si>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</si>
  <si>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</si>
  <si>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</si>
  <si>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</si>
  <si>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</si>
  <si>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</si>
  <si>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</si>
  <si>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</si>
  <si>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</si>
  <si>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</si>
  <si>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</si>
  <si>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</si>
  <si>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</si>
  <si>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</si>
  <si>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</si>
  <si>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</si>
  <si>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</si>
  <si>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</si>
  <si>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</si>
  <si>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</si>
  <si>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</si>
  <si>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</si>
  <si>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</si>
  <si>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</si>
  <si>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</si>
  <si>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</si>
  <si>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</si>
  <si>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</si>
  <si>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</si>
  <si>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</si>
  <si>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</si>
  <si>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</si>
  <si>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</si>
  <si>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</si>
  <si>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</si>
  <si>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</si>
  <si>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</si>
  <si>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</si>
  <si>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</si>
  <si>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</si>
  <si>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</si>
  <si>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</si>
  <si>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</si>
  <si>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</si>
  <si>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</si>
  <si>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</si>
  <si>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</si>
  <si>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</si>
  <si>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</si>
  <si>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</si>
  <si>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</si>
  <si>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</si>
  <si>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</si>
  <si>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</si>
  <si>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</si>
  <si>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</si>
  <si>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</si>
  <si>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</si>
  <si>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</si>
  <si>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</si>
  <si>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</si>
  <si>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</si>
  <si>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</si>
  <si>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</si>
  <si>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</si>
  <si>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</si>
  <si>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</si>
  <si>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</si>
  <si>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</si>
  <si>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</si>
  <si>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</si>
  <si>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</si>
  <si>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</si>
  <si>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</si>
  <si>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</si>
  <si>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</si>
  <si>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</si>
  <si>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</si>
  <si>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</si>
  <si>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</si>
  <si>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</si>
  <si>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</si>
  <si>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</si>
  <si>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</si>
  <si>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</si>
  <si>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</si>
  <si>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</si>
  <si>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</si>
  <si>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</si>
  <si>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</si>
  <si>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</si>
  <si>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</si>
  <si>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</si>
  <si>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</si>
  <si>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</si>
  <si>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</si>
  <si>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</si>
  <si>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</si>
  <si>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</si>
  <si>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</si>
  <si>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</si>
  <si>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</si>
  <si>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</si>
  <si>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</si>
  <si>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</si>
  <si>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</si>
  <si>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</si>
  <si>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</si>
  <si>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</si>
  <si>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</si>
  <si>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</si>
  <si>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</si>
  <si>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</si>
  <si>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</si>
  <si>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</si>
  <si>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</si>
  <si>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</si>
  <si>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</si>
  <si>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</si>
  <si>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</si>
  <si>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</si>
  <si>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</si>
  <si>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</si>
  <si>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</si>
  <si>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</si>
  <si>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</si>
  <si>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</si>
  <si>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</si>
  <si>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</si>
  <si>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</si>
  <si>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</si>
  <si>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</si>
  <si>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</si>
  <si>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</si>
  <si>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</si>
  <si>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</si>
  <si>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</si>
  <si>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</si>
  <si>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</si>
  <si>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</si>
  <si>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</si>
  <si>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</si>
  <si>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</si>
  <si>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</si>
  <si>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</si>
  <si>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</si>
  <si>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</si>
  <si>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</si>
  <si>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</si>
  <si>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</si>
  <si>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</si>
  <si>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</si>
  <si>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</si>
  <si>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</si>
  <si>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</si>
  <si>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</si>
  <si>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</si>
  <si>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</si>
  <si>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</si>
  <si>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</si>
  <si>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</si>
  <si>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</si>
  <si>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</si>
  <si>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</si>
  <si>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</si>
  <si>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</si>
  <si>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</si>
  <si>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</si>
  <si>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</si>
  <si>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</si>
  <si>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</si>
  <si>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</si>
  <si>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</si>
  <si>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</si>
  <si>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</si>
  <si>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</si>
  <si>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</si>
  <si>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</si>
  <si>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</si>
  <si>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</si>
  <si>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</si>
  <si>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</si>
  <si>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</si>
  <si>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</si>
  <si>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</si>
  <si>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</si>
  <si>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</si>
  <si>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</si>
  <si>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</si>
  <si>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</si>
  <si>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</si>
  <si>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</si>
  <si>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</si>
  <si>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</si>
  <si>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</si>
  <si>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</si>
  <si>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</si>
  <si>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</si>
  <si>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</si>
  <si>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</si>
  <si>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</si>
  <si>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</si>
  <si>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</si>
  <si>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</si>
  <si>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</si>
  <si>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</si>
  <si>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</si>
  <si>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</si>
  <si>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</si>
  <si>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</si>
  <si>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</si>
  <si>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</si>
  <si>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</si>
  <si>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</si>
  <si>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</si>
  <si>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</si>
  <si>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</si>
  <si>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</si>
  <si>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</si>
  <si>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</si>
  <si>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</si>
  <si>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</si>
  <si>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</si>
  <si>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</si>
  <si>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</si>
  <si>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</si>
  <si>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</si>
  <si>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</si>
  <si>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</si>
  <si>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</si>
  <si>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</si>
  <si>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</si>
  <si>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</si>
  <si>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</si>
  <si>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</si>
  <si>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</si>
  <si>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</si>
  <si>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</si>
  <si>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</si>
  <si>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</si>
  <si>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</si>
  <si>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</si>
  <si>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</si>
  <si>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</si>
  <si>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</si>
  <si>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</si>
  <si>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</si>
  <si>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</si>
  <si>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</si>
  <si>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</si>
  <si>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</si>
  <si>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</si>
  <si>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</si>
  <si>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</si>
  <si>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</si>
  <si>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</si>
  <si>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</si>
  <si>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</si>
  <si>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</si>
  <si>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</si>
  <si>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</si>
  <si>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</si>
  <si>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</si>
  <si>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</si>
  <si>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</si>
  <si>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</si>
  <si>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</si>
  <si>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</si>
  <si>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</si>
  <si>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</si>
  <si>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</si>
  <si>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</si>
  <si>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</si>
  <si>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</si>
  <si>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</si>
  <si>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</si>
  <si>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</si>
  <si>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</si>
  <si>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</si>
  <si>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</si>
  <si>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</si>
  <si>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</si>
  <si>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</si>
  <si>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</si>
  <si>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</si>
  <si>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</si>
  <si>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</si>
  <si>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</si>
  <si>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</si>
  <si>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</si>
  <si>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</si>
  <si>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</si>
  <si>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</si>
  <si>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</si>
  <si>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</si>
  <si>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</si>
  <si>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</si>
  <si>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</si>
  <si>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</si>
  <si>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</si>
  <si>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</si>
  <si>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</si>
  <si>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</si>
  <si>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</si>
  <si>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</si>
  <si>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</si>
  <si>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</si>
  <si>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</si>
  <si>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</si>
  <si>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</si>
  <si>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</si>
  <si>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</si>
  <si>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</si>
  <si>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</si>
  <si>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</si>
  <si>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</si>
  <si>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</si>
  <si>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</si>
  <si>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</si>
  <si>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</si>
  <si>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</si>
  <si>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</si>
  <si>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</si>
  <si>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</si>
  <si>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</si>
  <si>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</si>
  <si>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</si>
  <si>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</si>
  <si>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</si>
  <si>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</si>
  <si>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</si>
  <si>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</si>
  <si>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</si>
  <si>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</si>
  <si>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</si>
  <si>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</si>
  <si>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</si>
  <si>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</si>
  <si>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</si>
  <si>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</si>
  <si>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</si>
  <si>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</si>
  <si>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</si>
  <si>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</si>
  <si>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</si>
  <si>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</si>
  <si>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</si>
  <si>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</si>
  <si>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</si>
  <si>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</si>
  <si>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</si>
  <si>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</si>
  <si>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</si>
  <si>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</si>
  <si>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</si>
  <si>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</si>
  <si>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</si>
  <si>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</si>
  <si>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</si>
  <si>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</si>
  <si>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</si>
  <si>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</si>
  <si>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</si>
  <si>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</si>
  <si>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</si>
  <si>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</si>
  <si>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</si>
  <si>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</si>
  <si>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</si>
  <si>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</si>
  <si>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</si>
  <si>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</si>
  <si>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</si>
  <si>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</si>
  <si>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</si>
  <si>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</si>
  <si>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</si>
  <si>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</si>
  <si>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</si>
  <si>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</si>
  <si>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</si>
  <si>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</si>
  <si>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</si>
  <si>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</si>
  <si>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</si>
  <si>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</si>
  <si>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</si>
  <si>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</si>
  <si>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</si>
  <si>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</si>
  <si>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</si>
  <si>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</si>
  <si>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</si>
  <si>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</si>
  <si>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</si>
  <si>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</si>
  <si>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</si>
  <si>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</si>
  <si>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</si>
  <si>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</si>
  <si>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</si>
  <si>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</si>
  <si>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</si>
  <si>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</si>
  <si>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</si>
  <si>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</si>
  <si>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</si>
  <si>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</si>
  <si>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</si>
  <si>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</si>
  <si>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</si>
  <si>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</si>
  <si>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</si>
  <si>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</si>
  <si>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</si>
  <si>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</si>
  <si>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</si>
  <si>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</si>
  <si>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</si>
  <si>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</si>
  <si>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</si>
  <si>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</si>
  <si>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</si>
  <si>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</si>
  <si>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</si>
  <si>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</si>
  <si>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</si>
  <si>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</si>
  <si>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</si>
  <si>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</si>
  <si>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</si>
  <si>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</si>
  <si>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</si>
  <si>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</si>
  <si>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</si>
  <si>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</si>
  <si>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</si>
  <si>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</si>
  <si>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</si>
  <si>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</si>
  <si>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</si>
  <si>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</si>
  <si>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</si>
  <si>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</si>
  <si>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</si>
  <si>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</si>
  <si>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</si>
  <si>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</si>
  <si>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</si>
  <si>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</si>
  <si>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</si>
  <si>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</si>
  <si>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</si>
  <si>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</si>
  <si>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</si>
  <si>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</si>
  <si>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</si>
  <si>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</si>
  <si>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</si>
  <si>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</si>
  <si>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</si>
  <si>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</si>
  <si>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</si>
  <si>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</si>
  <si>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</si>
  <si>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</si>
  <si>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</si>
  <si>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</si>
  <si>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</si>
  <si>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</si>
  <si>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</si>
  <si>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</si>
  <si>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</si>
  <si>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</si>
  <si>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</si>
  <si>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</si>
  <si>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</si>
  <si>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</si>
  <si>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</si>
  <si>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</si>
  <si>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</si>
  <si>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</si>
  <si>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</si>
  <si>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</si>
  <si>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</si>
  <si>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</si>
  <si>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</si>
  <si>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</si>
  <si>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</si>
  <si>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</si>
  <si>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</si>
  <si>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</si>
  <si>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</si>
  <si>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</si>
  <si>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</si>
  <si>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</si>
  <si>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</si>
  <si>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</si>
  <si>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</si>
  <si>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</si>
  <si>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</si>
  <si>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</si>
  <si>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</si>
  <si>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</si>
  <si>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</si>
  <si>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</si>
  <si>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</si>
  <si>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</si>
  <si>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</si>
  <si>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</si>
  <si>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</si>
  <si>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</si>
  <si>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</si>
  <si>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</si>
  <si>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</si>
  <si>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</si>
  <si>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</si>
  <si>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</si>
  <si>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</si>
  <si>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</si>
  <si>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</si>
  <si>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</si>
  <si>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</si>
  <si>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</si>
  <si>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</si>
  <si>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</si>
  <si>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</si>
  <si>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</si>
  <si>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</si>
  <si>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</si>
  <si>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</si>
  <si>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</si>
  <si>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</si>
  <si>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</si>
  <si>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</si>
  <si>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</si>
  <si>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</si>
  <si>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</si>
  <si>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</si>
  <si>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</si>
  <si>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</si>
  <si>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</si>
  <si>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</si>
  <si>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</si>
  <si>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</si>
  <si>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</si>
  <si>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</si>
  <si>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</si>
  <si>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</si>
  <si>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</si>
  <si>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</si>
  <si>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</si>
  <si>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</si>
  <si>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</si>
  <si>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</si>
  <si>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</si>
  <si>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</si>
  <si>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</si>
  <si>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</si>
  <si>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</si>
  <si>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</si>
  <si>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</si>
  <si>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</si>
  <si>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</si>
  <si>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</si>
  <si>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</si>
  <si>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</si>
  <si>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</si>
  <si>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</si>
  <si>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</si>
  <si>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</si>
  <si>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</si>
  <si>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</si>
  <si>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</si>
  <si>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</si>
  <si>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</si>
  <si>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</si>
  <si>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</si>
  <si>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</si>
  <si>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</si>
  <si>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</si>
  <si>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</si>
  <si>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</si>
  <si>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</si>
  <si>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</si>
  <si>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</si>
  <si>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</si>
  <si>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</si>
  <si>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</si>
  <si>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</si>
  <si>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</si>
  <si>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</si>
  <si>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</si>
  <si>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</si>
  <si>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</si>
  <si>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</si>
  <si>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</si>
  <si>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</si>
  <si>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</si>
  <si>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</si>
  <si>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</si>
  <si>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</si>
  <si>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</si>
  <si>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</si>
  <si>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</si>
  <si>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</si>
  <si>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</si>
  <si>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</si>
  <si>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</si>
  <si>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</si>
  <si>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</si>
  <si>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</si>
  <si>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</si>
  <si>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</si>
  <si>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</si>
  <si>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</si>
  <si>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</si>
  <si>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</si>
  <si>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</si>
  <si>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</si>
  <si>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</si>
  <si>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</si>
  <si>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</si>
  <si>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</si>
  <si>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</si>
  <si>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</si>
  <si>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</si>
  <si>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</si>
  <si>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</si>
  <si>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</si>
  <si>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</si>
  <si>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</si>
  <si>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</si>
  <si>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</si>
  <si>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</si>
  <si>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</si>
  <si>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</si>
  <si>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</si>
  <si>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</si>
  <si>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</si>
  <si>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</si>
  <si>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</si>
  <si>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</si>
  <si>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</si>
  <si>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</si>
  <si>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</si>
  <si>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</si>
  <si>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</si>
  <si>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</si>
  <si>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</si>
  <si>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</si>
  <si>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</si>
  <si>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</si>
  <si>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</si>
  <si>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</si>
  <si>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</si>
  <si>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</si>
  <si>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</si>
  <si>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</si>
  <si>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</si>
  <si>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</si>
  <si>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</si>
  <si>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</si>
  <si>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</si>
  <si>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</si>
  <si>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</si>
  <si>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</si>
  <si>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</si>
  <si>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</si>
  <si>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</si>
  <si>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</si>
  <si>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</si>
  <si>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</si>
  <si>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</si>
  <si>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</si>
  <si>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</si>
  <si>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</si>
  <si>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</si>
  <si>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</si>
  <si>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</si>
  <si>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</si>
  <si>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</si>
  <si>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</si>
  <si>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</si>
  <si>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</si>
  <si>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</si>
  <si>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</si>
  <si>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</si>
  <si>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</si>
  <si>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</si>
  <si>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</si>
  <si>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</si>
  <si>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</si>
  <si>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</si>
  <si>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</si>
  <si>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</si>
  <si>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</si>
  <si>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</si>
  <si>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</si>
  <si>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</si>
  <si>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</si>
  <si>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</si>
  <si>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</si>
  <si>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</si>
  <si>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</si>
  <si>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</si>
  <si>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</si>
  <si>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</si>
  <si>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</si>
  <si>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</si>
  <si>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</si>
  <si>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</si>
  <si>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</si>
  <si>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</si>
  <si>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</si>
  <si>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</si>
  <si>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</si>
  <si>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</si>
  <si>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</si>
  <si>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</si>
  <si>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</si>
  <si>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</si>
  <si>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</si>
  <si>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</si>
  <si>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</si>
  <si>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</si>
  <si>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</si>
  <si>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</si>
  <si>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</si>
  <si>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</si>
  <si>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</si>
  <si>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</si>
  <si>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</si>
  <si>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</si>
  <si>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</si>
  <si>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</si>
  <si>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</si>
  <si>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</si>
  <si>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</si>
  <si>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</si>
  <si>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</si>
  <si>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</si>
  <si>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</si>
  <si>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</si>
  <si>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</si>
  <si>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</si>
  <si>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</si>
  <si>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</si>
  <si>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</si>
  <si>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</si>
  <si>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</si>
  <si>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</si>
  <si>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</si>
  <si>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</si>
  <si>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</si>
  <si>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</si>
  <si>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</si>
  <si>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</si>
  <si>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</si>
  <si>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</si>
  <si>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</si>
  <si>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</si>
  <si>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</si>
  <si>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</si>
  <si>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</si>
  <si>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</si>
  <si>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</si>
  <si>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</si>
  <si>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</si>
  <si>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</si>
  <si>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</si>
  <si>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</si>
  <si>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</si>
  <si>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</si>
  <si>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</si>
  <si>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</si>
  <si>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</si>
  <si>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</si>
  <si>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</si>
  <si>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</si>
  <si>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</si>
  <si>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</si>
  <si>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</si>
  <si>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</si>
  <si>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</si>
  <si>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</si>
  <si>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</si>
  <si>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</si>
  <si>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</si>
  <si>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</si>
  <si>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</si>
  <si>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</si>
  <si>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</si>
  <si>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</si>
  <si>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</si>
  <si>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</si>
  <si>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</si>
  <si>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</si>
  <si>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</si>
  <si>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</si>
  <si>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</si>
  <si>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</si>
  <si>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</si>
  <si>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</si>
  <si>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</si>
  <si>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</si>
  <si>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</si>
  <si>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</si>
  <si>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</si>
  <si>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</si>
  <si>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</si>
  <si>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</si>
  <si>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</si>
  <si>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</si>
  <si>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</si>
  <si>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</si>
  <si>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</si>
  <si>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</si>
  <si>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</si>
  <si>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</si>
  <si>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</si>
  <si>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</si>
  <si>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</si>
  <si>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</si>
  <si>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</si>
  <si>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</si>
  <si>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</si>
  <si>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</si>
  <si>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</si>
  <si>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</si>
  <si>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</si>
  <si>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</si>
  <si>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</si>
  <si>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</si>
  <si>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</si>
  <si>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</si>
  <si>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</si>
  <si>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</si>
  <si>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</si>
  <si>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</si>
  <si>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</si>
  <si>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</si>
  <si>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</si>
  <si>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</si>
  <si>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</si>
  <si>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</si>
  <si>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</si>
  <si>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</si>
  <si>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</si>
  <si>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</si>
  <si>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</si>
  <si>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</si>
  <si>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</si>
  <si>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</si>
  <si>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</si>
  <si>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</si>
  <si>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</si>
  <si>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</si>
  <si>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</si>
  <si>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</si>
  <si>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</si>
  <si>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</si>
  <si>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</si>
  <si>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</si>
  <si>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</si>
  <si>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</si>
  <si>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</si>
  <si>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</si>
  <si>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</si>
  <si>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</si>
  <si>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</si>
  <si>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</si>
  <si>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</si>
  <si>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</si>
  <si>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</si>
  <si>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</si>
  <si>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</si>
  <si>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</si>
  <si>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</si>
  <si>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</si>
  <si>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</si>
  <si>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</si>
  <si>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</si>
  <si>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</si>
  <si>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</si>
  <si>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</si>
  <si>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</si>
  <si>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</si>
  <si>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</si>
  <si>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</si>
  <si>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</si>
  <si>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</si>
  <si>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</si>
  <si>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</si>
  <si>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</si>
  <si>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</si>
  <si>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</si>
  <si>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</si>
  <si>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</si>
  <si>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</si>
  <si>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</si>
  <si>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</si>
  <si>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</si>
  <si>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</si>
  <si>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</si>
  <si>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</si>
  <si>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</si>
  <si>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</si>
  <si>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</si>
  <si>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</si>
  <si>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</si>
  <si>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</si>
  <si>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</si>
  <si>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</si>
  <si>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</si>
  <si>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</si>
  <si>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</si>
  <si>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</si>
  <si>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</si>
  <si>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</si>
  <si>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</si>
  <si>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</si>
  <si>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</si>
  <si>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</si>
  <si>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</si>
  <si>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</si>
  <si>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</si>
  <si>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</si>
  <si>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</si>
  <si>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</si>
  <si>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</si>
  <si>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</si>
  <si>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</si>
  <si>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</si>
  <si>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</si>
  <si>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</si>
  <si>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</si>
  <si>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</si>
  <si>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</si>
  <si>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</si>
  <si>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</si>
  <si>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</si>
  <si>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</si>
  <si>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</si>
  <si>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</si>
  <si>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</si>
  <si>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</si>
  <si>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</si>
  <si>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</si>
  <si>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</si>
  <si>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</si>
  <si>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</si>
  <si>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</si>
  <si>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</si>
  <si>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</si>
  <si>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</si>
  <si>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</si>
  <si>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</si>
  <si>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</si>
  <si>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</si>
  <si>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</si>
  <si>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</si>
  <si>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</si>
  <si>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</si>
  <si>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</si>
  <si>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</si>
  <si>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</si>
  <si>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</si>
  <si>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</si>
  <si>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</si>
  <si>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</si>
  <si>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</si>
  <si>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</si>
  <si>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</si>
  <si>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</si>
  <si>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</si>
  <si>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</si>
  <si>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</si>
  <si>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</si>
  <si>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</si>
  <si>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</si>
  <si>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</si>
  <si>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</si>
  <si>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</si>
  <si>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</si>
  <si>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</si>
  <si>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</si>
  <si>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</si>
  <si>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</si>
  <si>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</si>
  <si>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</si>
  <si>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</si>
  <si>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</si>
  <si>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</si>
  <si>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</si>
  <si>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</si>
  <si>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</si>
  <si>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</si>
  <si>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</si>
  <si>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</si>
  <si>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</si>
  <si>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</si>
  <si>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</si>
  <si>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</si>
  <si>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</si>
  <si>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</si>
  <si>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</si>
  <si>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</si>
  <si>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</si>
  <si>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</si>
  <si>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</si>
  <si>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</si>
  <si>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</si>
  <si>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</si>
  <si>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</si>
  <si>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</si>
  <si>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</si>
  <si>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</si>
  <si>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</si>
  <si>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</si>
  <si>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</si>
  <si>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</si>
  <si>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</si>
  <si>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</si>
  <si>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</si>
  <si>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</si>
  <si>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</si>
  <si>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</si>
  <si>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</si>
  <si>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</si>
  <si>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</si>
  <si>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</si>
  <si>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</si>
  <si>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</si>
  <si>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</si>
  <si>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</si>
  <si>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</si>
  <si>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</si>
  <si>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</si>
  <si>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</si>
  <si>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</si>
  <si>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</si>
  <si>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</si>
  <si>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</si>
  <si>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</si>
  <si>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</si>
  <si>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</si>
  <si>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</si>
  <si>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</si>
  <si>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</si>
  <si>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</si>
  <si>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</si>
  <si>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</si>
  <si>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</si>
  <si>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</si>
  <si>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</si>
  <si>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</si>
  <si>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</si>
  <si>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</si>
  <si>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</si>
  <si>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</si>
  <si>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</si>
  <si>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</si>
  <si>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</si>
  <si>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</si>
  <si>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</si>
  <si>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</si>
  <si>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</si>
  <si>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</si>
  <si>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</si>
  <si>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</si>
  <si>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</si>
  <si>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</si>
  <si>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</si>
  <si>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</si>
  <si>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</si>
  <si>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</si>
  <si>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</si>
  <si>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</si>
  <si>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</si>
  <si>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</si>
  <si>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</si>
  <si>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</si>
  <si>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</si>
  <si>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</si>
  <si>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</si>
  <si>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</si>
  <si>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</si>
  <si>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</si>
  <si>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</si>
  <si>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</si>
  <si>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</si>
  <si>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</si>
  <si>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</si>
  <si>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</si>
  <si>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</si>
  <si>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</si>
  <si>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</si>
  <si>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</si>
  <si>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</si>
  <si>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</si>
  <si>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</si>
  <si>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</si>
  <si>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</si>
  <si>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</si>
  <si>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</si>
  <si>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</si>
  <si>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</si>
  <si>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</si>
  <si>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</si>
  <si>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</si>
  <si>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</si>
  <si>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</si>
  <si>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</si>
  <si>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</si>
  <si>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</si>
  <si>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</si>
  <si>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</si>
  <si>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</si>
  <si>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</si>
  <si>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</si>
  <si>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</si>
  <si>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</si>
  <si>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</si>
  <si>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</si>
  <si>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</si>
  <si>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</si>
  <si>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</si>
  <si>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</si>
  <si>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</si>
  <si>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</si>
  <si>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</si>
  <si>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</si>
  <si>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</si>
  <si>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</si>
  <si>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</si>
  <si>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</si>
  <si>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</si>
  <si>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</si>
  <si>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</si>
  <si>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</si>
  <si>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</si>
  <si>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</si>
  <si>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</si>
  <si>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</si>
  <si>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</si>
  <si>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</si>
  <si>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</si>
  <si>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</si>
  <si>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</si>
  <si>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</si>
  <si>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</si>
  <si>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</si>
  <si>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</si>
  <si>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</si>
  <si>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</si>
  <si>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</si>
  <si>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</si>
  <si>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</si>
  <si>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</si>
  <si>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</si>
  <si>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</si>
  <si>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</si>
  <si>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</si>
  <si>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</si>
  <si>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</si>
  <si>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</si>
  <si>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</si>
  <si>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</si>
  <si>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</si>
  <si>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</si>
  <si>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</si>
  <si>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</si>
  <si>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</si>
  <si>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</si>
  <si>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</si>
  <si>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</si>
  <si>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</si>
  <si>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</si>
  <si>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</si>
  <si>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</si>
  <si>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</si>
  <si>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</si>
  <si>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</si>
  <si>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</si>
  <si>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</si>
  <si>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</si>
  <si>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</si>
  <si>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</si>
  <si>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</si>
  <si>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</si>
  <si>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</si>
  <si>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</si>
  <si>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</si>
  <si>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</si>
  <si>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</si>
  <si>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</si>
  <si>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</si>
  <si>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</si>
  <si>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</si>
  <si>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</si>
  <si>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</si>
  <si>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</si>
  <si>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</si>
  <si>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</si>
  <si>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</si>
  <si>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</si>
  <si>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</si>
  <si>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</si>
  <si>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</si>
  <si>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</si>
  <si>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</si>
  <si>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</si>
  <si>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</si>
  <si>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</si>
  <si>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</si>
  <si>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</si>
  <si>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</si>
  <si>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</si>
  <si>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</si>
  <si>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</si>
  <si>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</si>
  <si>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</si>
  <si>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</si>
  <si>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</si>
  <si>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</si>
  <si>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</si>
  <si>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</si>
  <si>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</si>
  <si>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</si>
  <si>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</si>
  <si>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</si>
  <si>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</si>
  <si>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</si>
  <si>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</si>
  <si>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</si>
  <si>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</si>
  <si>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</si>
  <si>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</si>
  <si>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</si>
  <si>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</si>
  <si>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</si>
  <si>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</si>
  <si>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</si>
  <si>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</si>
  <si>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</si>
  <si>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</si>
  <si>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</si>
  <si>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</si>
  <si>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</si>
  <si>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</si>
  <si>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</si>
  <si>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</si>
  <si>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</si>
  <si>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</si>
  <si>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</si>
  <si>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</si>
  <si>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</si>
  <si>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</si>
  <si>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</si>
  <si>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</si>
  <si>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</si>
  <si>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</si>
  <si>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</si>
  <si>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</si>
  <si>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</si>
  <si>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</si>
  <si>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</si>
  <si>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</si>
  <si>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</si>
  <si>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</si>
  <si>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</si>
  <si>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</si>
  <si>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</si>
  <si>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</si>
  <si>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</si>
  <si>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</si>
  <si>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</si>
  <si>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</si>
  <si>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</si>
  <si>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</si>
  <si>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</si>
  <si>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</si>
  <si>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</si>
  <si>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</si>
  <si>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</si>
  <si>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</si>
  <si>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</si>
  <si>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</si>
  <si>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</si>
  <si>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</si>
  <si>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</si>
  <si>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</si>
  <si>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</si>
  <si>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</si>
  <si>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</si>
  <si>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</si>
  <si>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</si>
  <si>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</si>
  <si>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</si>
  <si>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</si>
  <si>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</si>
  <si>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</si>
  <si>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</si>
  <si>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</si>
  <si>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</si>
  <si>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</si>
  <si>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</si>
  <si>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</si>
  <si>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</si>
  <si>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</si>
  <si>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</si>
  <si>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</si>
  <si>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</si>
  <si>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</si>
  <si>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</si>
  <si>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</si>
  <si>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</si>
  <si>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</si>
  <si>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</si>
  <si>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</si>
  <si>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</si>
  <si>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</si>
  <si>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</si>
  <si>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</si>
  <si>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</si>
  <si>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</si>
  <si>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</si>
  <si>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</si>
  <si>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</si>
  <si>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</si>
  <si>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</si>
  <si>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</si>
  <si>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</si>
  <si>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</si>
  <si>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</si>
  <si>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</si>
  <si>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</si>
  <si>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</si>
  <si>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</si>
  <si>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</si>
  <si>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</si>
  <si>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</si>
  <si>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</si>
  <si>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</si>
  <si>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</si>
  <si>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</si>
  <si>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</si>
  <si>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</si>
  <si>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</si>
  <si>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</si>
  <si>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</si>
  <si>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</si>
  <si>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</si>
  <si>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</si>
  <si>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</si>
  <si>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</si>
  <si>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</si>
  <si>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</si>
  <si>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</si>
  <si>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</si>
  <si>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</si>
  <si>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</si>
  <si>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</si>
  <si>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</si>
  <si>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</si>
  <si>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</si>
  <si>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</si>
  <si>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</si>
  <si>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</si>
  <si>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</si>
  <si>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</si>
  <si>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</si>
  <si>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</si>
  <si>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</si>
  <si>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</si>
  <si>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</si>
  <si>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</si>
  <si>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</si>
  <si>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</si>
  <si>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</si>
  <si>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</si>
  <si>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</si>
  <si>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</si>
  <si>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</si>
  <si>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</si>
  <si>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</si>
  <si>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</si>
  <si>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</si>
  <si>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</si>
  <si>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</si>
  <si>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</si>
  <si>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</si>
  <si>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</si>
  <si>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</si>
  <si>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</si>
  <si>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</si>
  <si>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</si>
  <si>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</si>
  <si>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</si>
  <si>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</si>
  <si>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</si>
  <si>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</si>
  <si>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</si>
  <si>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</si>
  <si>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</si>
  <si>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</si>
  <si>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</si>
  <si>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</si>
  <si>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</si>
  <si>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</si>
  <si>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</si>
  <si>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</si>
  <si>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</si>
  <si>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</si>
  <si>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</si>
  <si>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</si>
  <si>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</si>
  <si>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</si>
  <si>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</si>
  <si>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</si>
  <si>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</si>
  <si>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</si>
  <si>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</si>
  <si>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</si>
  <si>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</si>
  <si>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</si>
  <si>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</si>
  <si>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</si>
  <si>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</si>
  <si>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</si>
  <si>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</si>
  <si>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</si>
  <si>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</si>
  <si>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</si>
  <si>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</si>
  <si>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</si>
  <si>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</si>
  <si>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</si>
  <si>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</si>
  <si>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</si>
  <si>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</si>
  <si>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</si>
  <si>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</si>
  <si>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</si>
  <si>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</si>
  <si>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</si>
  <si>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</si>
  <si>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</si>
  <si>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</si>
  <si>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</si>
  <si>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</si>
  <si>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</si>
  <si>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</si>
  <si>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</si>
  <si>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</si>
  <si>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</si>
  <si>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</si>
  <si>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</si>
  <si>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</si>
  <si>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</si>
  <si>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</si>
  <si>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</si>
  <si>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</si>
  <si>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</si>
  <si>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</si>
  <si>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</si>
  <si>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</si>
  <si>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</si>
  <si>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</si>
  <si>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</si>
  <si>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</si>
  <si>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</si>
  <si>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</si>
  <si>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</si>
  <si>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</si>
  <si>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</si>
  <si>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</si>
  <si>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</si>
  <si>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</si>
  <si>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</si>
  <si>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</si>
  <si>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</si>
  <si>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</si>
  <si>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</si>
  <si>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</si>
  <si>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</si>
  <si>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</si>
  <si>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</si>
  <si>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</si>
  <si>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</si>
  <si>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</si>
  <si>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</si>
  <si>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</si>
  <si>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</si>
  <si>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</si>
  <si>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</si>
  <si>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</si>
  <si>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</si>
  <si>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</si>
  <si>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</si>
  <si>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</si>
  <si>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</si>
  <si>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</si>
  <si>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</si>
  <si>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</si>
  <si>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</si>
  <si>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</si>
  <si>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</si>
  <si>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</si>
  <si>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</si>
  <si>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</si>
  <si>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</si>
  <si>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</si>
  <si>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</si>
  <si>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</si>
  <si>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</si>
  <si>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</si>
  <si>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</si>
  <si>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</si>
  <si>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</si>
  <si>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</si>
  <si>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</si>
  <si>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</si>
  <si>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</si>
  <si>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</si>
  <si>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</si>
  <si>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</si>
  <si>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</si>
  <si>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</si>
  <si>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</si>
  <si>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</si>
  <si>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</si>
  <si>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</si>
  <si>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</si>
  <si>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</si>
  <si>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</si>
  <si>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</si>
  <si>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</si>
  <si>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</si>
  <si>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</si>
  <si>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</si>
  <si>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</si>
  <si>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</si>
  <si>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</si>
  <si>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</si>
  <si>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</si>
  <si>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</si>
  <si>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</si>
  <si>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</si>
  <si>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</si>
  <si>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</si>
  <si>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</si>
  <si>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</si>
  <si>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</si>
  <si>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</si>
  <si>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</si>
  <si>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</si>
  <si>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</si>
  <si>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</si>
  <si>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</si>
  <si>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</si>
  <si>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</si>
  <si>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</si>
  <si>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</si>
  <si>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</si>
  <si>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</si>
  <si>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</si>
  <si>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</si>
  <si>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</si>
  <si>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</si>
  <si>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</si>
  <si>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</si>
  <si>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</si>
  <si>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</si>
  <si>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</si>
  <si>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</si>
  <si>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</si>
  <si>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</si>
  <si>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</si>
  <si>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</si>
  <si>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</si>
  <si>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</si>
  <si>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</si>
  <si>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</si>
  <si>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</si>
  <si>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</si>
  <si>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</si>
  <si>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</si>
  <si>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</si>
  <si>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</si>
  <si>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</si>
  <si>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</si>
  <si>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</si>
  <si>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</si>
  <si>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</si>
  <si>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</si>
  <si>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</si>
  <si>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</si>
  <si>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</si>
  <si>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</si>
  <si>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</si>
  <si>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</si>
  <si>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</si>
  <si>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</si>
  <si>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</si>
  <si>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</si>
  <si>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</si>
  <si>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</si>
  <si>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</si>
  <si>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</si>
  <si>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</si>
  <si>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</si>
  <si>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</si>
  <si>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</si>
  <si>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</si>
  <si>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</si>
  <si>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</si>
  <si>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</si>
  <si>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</si>
  <si>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</si>
  <si>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</si>
  <si>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</si>
  <si>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</si>
  <si>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</si>
  <si>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</si>
  <si>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</si>
  <si>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</si>
  <si>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</si>
  <si>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</si>
  <si>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</si>
  <si>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</si>
  <si>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</si>
  <si>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</si>
  <si>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</si>
  <si>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</si>
  <si>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</si>
  <si>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</si>
  <si>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</si>
  <si>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</si>
  <si>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</si>
  <si>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</si>
  <si>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</si>
  <si>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</si>
  <si>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</si>
  <si>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</si>
  <si>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</si>
  <si>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</si>
  <si>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</si>
  <si>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</si>
  <si>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</si>
  <si>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</si>
  <si>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</si>
  <si>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</si>
  <si>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</si>
  <si>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</si>
  <si>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</si>
  <si>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</si>
  <si>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</si>
  <si>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</si>
  <si>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</si>
  <si>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</si>
  <si>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</si>
  <si>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</si>
  <si>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</si>
  <si>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</si>
  <si>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</si>
  <si>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</si>
  <si>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</si>
  <si>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</si>
  <si>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</si>
  <si>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</si>
  <si>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</si>
  <si>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</si>
  <si>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</si>
  <si>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</si>
  <si>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</si>
  <si>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</si>
  <si>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</si>
  <si>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</si>
  <si>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</si>
  <si>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</si>
  <si>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</si>
  <si>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</si>
  <si>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</si>
  <si>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</si>
  <si>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</si>
  <si>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</si>
  <si>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</si>
  <si>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</si>
  <si>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</si>
  <si>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</si>
  <si>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</si>
  <si>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</si>
  <si>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</si>
  <si>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</si>
  <si>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</si>
  <si>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</si>
  <si>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</si>
  <si>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</si>
  <si>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</si>
  <si>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</si>
  <si>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</si>
  <si>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</si>
  <si>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</si>
  <si>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</si>
  <si>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</si>
  <si>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</si>
  <si>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</si>
  <si>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</si>
  <si>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</si>
  <si>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</si>
  <si>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</si>
  <si>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</si>
  <si>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</si>
  <si>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</si>
  <si>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</si>
  <si>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</si>
  <si>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</si>
  <si>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</si>
  <si>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</si>
  <si>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</si>
  <si>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</si>
  <si>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</si>
  <si>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</si>
  <si>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</si>
  <si>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</si>
  <si>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</si>
  <si>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</si>
  <si>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</si>
  <si>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</si>
  <si>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</si>
  <si>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</si>
  <si>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</si>
  <si>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</si>
  <si>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</si>
  <si>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</si>
  <si>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</si>
  <si>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</si>
  <si>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</si>
  <si>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</si>
  <si>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</si>
  <si>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</si>
  <si>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</si>
  <si>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</si>
  <si>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</si>
  <si>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</si>
  <si>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</si>
  <si>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</si>
  <si>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</si>
  <si>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</si>
  <si>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</si>
  <si>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</si>
  <si>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</si>
  <si>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</si>
  <si>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</si>
  <si>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</si>
  <si>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</si>
  <si>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</si>
  <si>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</si>
  <si>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</si>
  <si>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</si>
  <si>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</si>
  <si>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</si>
  <si>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</si>
  <si>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</si>
  <si>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</si>
  <si>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</si>
  <si>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</si>
  <si>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</si>
  <si>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</si>
  <si>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</si>
  <si>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</si>
  <si>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</si>
  <si>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</si>
  <si>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</si>
  <si>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</si>
  <si>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</si>
  <si>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</si>
  <si>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</si>
  <si>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</si>
  <si>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</si>
  <si>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</si>
  <si>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</si>
  <si>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</si>
  <si>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</si>
  <si>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</si>
  <si>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</si>
  <si>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</si>
  <si>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</si>
  <si>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</si>
  <si>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</si>
  <si>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</si>
  <si>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</si>
  <si>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</si>
  <si>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</si>
  <si>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</si>
  <si>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</si>
  <si>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</si>
  <si>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</si>
  <si>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</si>
  <si>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</si>
  <si>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</si>
  <si>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</si>
  <si>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</si>
  <si>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</si>
  <si>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</si>
  <si>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</si>
  <si>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</si>
  <si>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</si>
  <si>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</si>
  <si>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</si>
  <si>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</si>
  <si>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</si>
  <si>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</si>
  <si>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</si>
  <si>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</si>
  <si>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</si>
  <si>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</si>
  <si>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</si>
  <si>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</si>
  <si>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</si>
  <si>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</si>
  <si>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</si>
  <si>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</si>
  <si>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</si>
  <si>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</si>
  <si>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</si>
  <si>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</si>
  <si>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</si>
  <si>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</si>
  <si>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</si>
  <si>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</si>
  <si>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</si>
  <si>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</si>
  <si>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</si>
  <si>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</si>
  <si>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</si>
  <si>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</si>
  <si>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</si>
  <si>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</si>
  <si>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</si>
  <si>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</si>
  <si>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</si>
  <si>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</si>
  <si>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</si>
  <si>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</si>
  <si>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</si>
  <si>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</si>
  <si>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</si>
  <si>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</si>
  <si>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</si>
  <si>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</si>
  <si>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</si>
  <si>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</si>
  <si>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</si>
  <si>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</si>
  <si>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</si>
  <si>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</si>
  <si>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</si>
  <si>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</si>
  <si>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</si>
  <si>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</si>
  <si>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</si>
  <si>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</si>
  <si>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</si>
  <si>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</si>
  <si>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</si>
  <si>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</si>
  <si>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</si>
  <si>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</si>
  <si>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</si>
  <si>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</si>
  <si>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</si>
  <si>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</si>
  <si>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</si>
  <si>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</si>
  <si>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</si>
  <si>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</si>
  <si>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</si>
  <si>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</si>
  <si>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</si>
  <si>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</si>
  <si>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</si>
  <si>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</si>
  <si>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</si>
  <si>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</si>
  <si>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</si>
  <si>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</si>
  <si>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</si>
  <si>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</si>
  <si>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</si>
  <si>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</si>
  <si>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</si>
  <si>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</si>
  <si>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</si>
  <si>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</si>
  <si>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</si>
  <si>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</si>
  <si>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</si>
  <si>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</si>
  <si>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</si>
  <si>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</si>
  <si>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</si>
  <si>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</si>
  <si>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</si>
  <si>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</si>
  <si>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</si>
  <si>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</si>
  <si>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</si>
  <si>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</si>
  <si>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</si>
  <si>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</si>
  <si>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</si>
  <si>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</si>
  <si>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</si>
  <si>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</si>
  <si>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</si>
  <si>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</si>
  <si>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</si>
  <si>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</si>
  <si>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</si>
  <si>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</si>
  <si>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</si>
  <si>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</si>
  <si>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</si>
  <si>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</si>
  <si>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</si>
  <si>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</si>
  <si>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</si>
  <si>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</si>
  <si>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</si>
  <si>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</si>
  <si>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</si>
  <si>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</si>
  <si>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</si>
  <si>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</si>
  <si>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</si>
  <si>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</si>
  <si>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</si>
  <si>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</si>
  <si>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</si>
  <si>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</si>
  <si>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</si>
  <si>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</si>
  <si>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</si>
  <si>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</si>
  <si>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</si>
  <si>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</si>
  <si>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</si>
  <si>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</si>
  <si>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</si>
  <si>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</si>
  <si>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</si>
  <si>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</si>
  <si>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</si>
  <si>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</si>
  <si>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</si>
  <si>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</si>
  <si>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</si>
  <si>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</si>
  <si>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</si>
  <si>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</si>
  <si>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</si>
  <si>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</si>
  <si>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</si>
  <si>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</si>
  <si>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</si>
  <si>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</si>
  <si>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</si>
  <si>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</si>
  <si>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</si>
  <si>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</si>
  <si>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</si>
  <si>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</si>
  <si>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</si>
  <si>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</si>
  <si>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</si>
  <si>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</si>
  <si>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</si>
  <si>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</si>
  <si>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</si>
  <si>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</si>
  <si>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</si>
  <si>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</si>
  <si>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</si>
  <si>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</si>
  <si>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</si>
  <si>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</si>
  <si>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</si>
  <si>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</si>
  <si>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</si>
  <si>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</si>
  <si>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</si>
  <si>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</si>
  <si>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</si>
  <si>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</si>
  <si>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</si>
  <si>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</si>
  <si>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</si>
  <si>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</si>
  <si>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</si>
  <si>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</si>
  <si>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</si>
  <si>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</si>
  <si>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</si>
  <si>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</si>
  <si>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</si>
  <si>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</si>
  <si>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</si>
  <si>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</si>
  <si>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</si>
  <si>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</si>
  <si>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</si>
  <si>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</si>
  <si>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</si>
  <si>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</si>
  <si>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</si>
  <si>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</si>
  <si>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</si>
  <si>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</si>
  <si>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</si>
  <si>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</si>
  <si>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</si>
  <si>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</si>
  <si>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</si>
  <si>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</si>
  <si>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</si>
  <si>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</si>
  <si>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</si>
  <si>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</si>
  <si>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</si>
  <si>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</si>
  <si>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</si>
  <si>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</si>
  <si>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</si>
  <si>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</si>
  <si>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</si>
  <si>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</si>
  <si>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</si>
  <si>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</si>
  <si>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</si>
  <si>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</si>
  <si>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</si>
  <si>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</si>
  <si>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</si>
  <si>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</si>
  <si>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</si>
  <si>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</si>
  <si>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</si>
  <si>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</si>
  <si>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</si>
  <si>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</si>
  <si>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</si>
  <si>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</si>
  <si>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</si>
  <si>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</si>
  <si>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</si>
  <si>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</si>
  <si>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</si>
  <si>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</si>
  <si>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</si>
  <si>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</si>
  <si>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</si>
  <si>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</si>
  <si>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</si>
  <si>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</si>
  <si>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</si>
  <si>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</si>
  <si>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</si>
  <si>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</si>
  <si>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</si>
  <si>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</si>
  <si>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</si>
  <si>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</si>
  <si>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</si>
  <si>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</si>
  <si>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</si>
  <si>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</si>
  <si>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</si>
  <si>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</si>
  <si>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</si>
  <si>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</si>
  <si>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</si>
  <si>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</si>
  <si>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</si>
  <si>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</si>
  <si>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</si>
  <si>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</si>
  <si>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</si>
  <si>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</si>
  <si>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</si>
  <si>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</si>
  <si>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</si>
  <si>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</si>
  <si>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</si>
  <si>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</si>
  <si>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</si>
  <si>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</si>
  <si>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</si>
  <si>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</si>
  <si>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</si>
  <si>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</si>
  <si>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</si>
  <si>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</si>
  <si>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</si>
  <si>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</si>
  <si>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</si>
  <si>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</si>
  <si>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</si>
  <si>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</si>
  <si>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</si>
  <si>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</si>
  <si>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</si>
  <si>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</si>
  <si>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</si>
  <si>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</si>
  <si>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</si>
  <si>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</si>
  <si>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</si>
  <si>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</si>
  <si>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</si>
  <si>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</si>
  <si>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</si>
  <si>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</si>
  <si>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</si>
  <si>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</si>
  <si>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</si>
  <si>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</si>
  <si>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</si>
  <si>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</si>
  <si>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</si>
  <si>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</si>
  <si>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</si>
  <si>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</si>
  <si>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</si>
  <si>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</si>
  <si>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</si>
  <si>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</si>
  <si>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</si>
  <si>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</si>
  <si>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</si>
  <si>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</si>
  <si>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</si>
  <si>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</si>
  <si>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</si>
  <si>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</si>
  <si>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</si>
  <si>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</si>
  <si>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</si>
  <si>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</si>
  <si>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</si>
  <si>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</si>
  <si>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</si>
  <si>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</si>
  <si>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</si>
  <si>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</si>
  <si>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</si>
  <si>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</si>
  <si>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</si>
  <si>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</si>
  <si>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</si>
  <si>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</si>
  <si>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</si>
  <si>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</si>
  <si>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</si>
  <si>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</si>
  <si>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</si>
  <si>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</si>
  <si>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</si>
  <si>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</si>
  <si>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</si>
  <si>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</si>
  <si>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</si>
  <si>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</si>
  <si>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</si>
  <si>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</si>
  <si>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</si>
  <si>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</si>
  <si>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</si>
  <si>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</si>
  <si>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</si>
  <si>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</si>
  <si>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</si>
  <si>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</si>
  <si>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</si>
  <si>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</si>
  <si>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</si>
  <si>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</si>
  <si>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</si>
  <si>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</si>
  <si>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</si>
  <si>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</si>
  <si>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</si>
  <si>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</si>
  <si>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</si>
  <si>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</si>
  <si>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</si>
  <si>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</si>
  <si>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</si>
  <si>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</si>
  <si>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</si>
  <si>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</si>
  <si>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</si>
  <si>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</si>
  <si>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</si>
  <si>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</si>
  <si>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</si>
  <si>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</si>
  <si>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</si>
  <si>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</si>
  <si>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</si>
  <si>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</si>
  <si>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</si>
  <si>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</si>
  <si>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</si>
  <si>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</si>
  <si>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</si>
  <si>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</si>
  <si>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</si>
  <si>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</si>
  <si>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</si>
  <si>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</si>
  <si>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</si>
  <si>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</si>
  <si>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</si>
  <si>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</si>
  <si>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</si>
  <si>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</si>
  <si>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</si>
  <si>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</si>
  <si>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</si>
  <si>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</si>
  <si>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</si>
  <si>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</si>
  <si>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</si>
  <si>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</si>
  <si>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</si>
  <si>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</si>
  <si>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</si>
  <si>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</si>
  <si>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</si>
  <si>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</si>
  <si>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</si>
  <si>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</si>
  <si>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</si>
  <si>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</si>
  <si>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</si>
  <si>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</si>
  <si>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</si>
  <si>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</si>
  <si>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</si>
  <si>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</si>
  <si>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</si>
  <si>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</si>
  <si>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</si>
  <si>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</si>
  <si>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</si>
  <si>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</si>
  <si>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</si>
  <si>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</si>
  <si>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</si>
  <si>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</si>
  <si>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</si>
  <si>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</si>
  <si>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</si>
  <si>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</si>
  <si>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</si>
  <si>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</si>
  <si>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</si>
  <si>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</si>
  <si>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</si>
  <si>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</si>
  <si>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</si>
  <si>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</si>
  <si>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</si>
  <si>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</si>
  <si>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</si>
  <si>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</si>
  <si>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</si>
  <si>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</si>
  <si>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</si>
  <si>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</si>
  <si>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</si>
  <si>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</si>
  <si>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</si>
  <si>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</si>
  <si>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</si>
  <si>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</si>
  <si>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</si>
  <si>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</si>
  <si>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</si>
  <si>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</si>
  <si>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</si>
  <si>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</si>
  <si>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</si>
  <si>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</si>
  <si>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</si>
  <si>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</si>
  <si>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</si>
  <si>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</si>
  <si>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</si>
  <si>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</si>
  <si>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</si>
  <si>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</si>
  <si>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</si>
  <si>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</si>
  <si>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</si>
  <si>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</si>
  <si>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</si>
  <si>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</si>
  <si>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</si>
  <si>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</si>
  <si>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</si>
  <si>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</si>
  <si>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</si>
  <si>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</si>
  <si>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</si>
  <si>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</si>
  <si>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</si>
  <si>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</si>
  <si>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</si>
  <si>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</si>
  <si>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</si>
  <si>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</si>
  <si>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</si>
  <si>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</si>
  <si>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</si>
  <si>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</si>
  <si>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</si>
  <si>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</si>
  <si>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</si>
  <si>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</si>
  <si>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</si>
  <si>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</si>
  <si>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</si>
  <si>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</si>
  <si>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</si>
  <si>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</si>
  <si>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</si>
  <si>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</si>
  <si>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</si>
  <si>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</si>
  <si>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</si>
  <si>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</si>
  <si>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</si>
  <si>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</si>
  <si>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</si>
  <si>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</si>
  <si>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</si>
  <si>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</si>
  <si>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</si>
  <si>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</si>
  <si>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</si>
  <si>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</si>
  <si>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</si>
  <si>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</si>
  <si>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</si>
  <si>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</si>
  <si>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</si>
  <si>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</si>
  <si>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</si>
  <si>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</si>
  <si>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</si>
  <si>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</si>
  <si>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</si>
  <si>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</si>
  <si>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</si>
  <si>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</si>
  <si>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</si>
  <si>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</si>
  <si>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</si>
  <si>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</si>
  <si>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</si>
  <si>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</si>
  <si>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</si>
  <si>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</si>
  <si>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</si>
  <si>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</si>
  <si>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</si>
  <si>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</si>
  <si>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</si>
  <si>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</si>
  <si>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</si>
  <si>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</si>
  <si>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</si>
  <si>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</si>
  <si>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</si>
  <si>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</si>
  <si>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</si>
  <si>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</si>
  <si>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</si>
  <si>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</si>
  <si>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</si>
  <si>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</si>
  <si>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</si>
  <si>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</si>
  <si>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</si>
  <si>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</si>
  <si>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</si>
  <si>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</si>
  <si>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</si>
  <si>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</si>
  <si>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</si>
  <si>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</si>
  <si>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</si>
  <si>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</si>
  <si>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</si>
  <si>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</si>
  <si>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</si>
  <si>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</si>
  <si>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</si>
  <si>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</si>
  <si>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</si>
  <si>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</si>
  <si>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</si>
  <si>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</si>
  <si>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</si>
  <si>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</si>
  <si>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</si>
  <si>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</si>
  <si>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</si>
  <si>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</si>
  <si>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</si>
  <si>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</si>
  <si>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</si>
  <si>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</si>
  <si>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</si>
  <si>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</si>
  <si>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</si>
  <si>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</si>
  <si>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</si>
  <si>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</si>
  <si>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</si>
  <si>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</si>
  <si>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</si>
  <si>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</si>
  <si>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</si>
  <si>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</si>
  <si>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</si>
  <si>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</si>
  <si>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</si>
  <si>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</si>
  <si>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</si>
  <si>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</si>
  <si>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</si>
  <si>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</si>
  <si>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</si>
  <si>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</si>
  <si>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</si>
  <si>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</si>
  <si>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</si>
  <si>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</si>
  <si>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</si>
  <si>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</si>
  <si>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</si>
  <si>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</si>
  <si>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</si>
  <si>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</si>
  <si>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</si>
  <si>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</si>
  <si>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</si>
  <si>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</si>
  <si>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</si>
  <si>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</si>
  <si>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</si>
  <si>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</si>
  <si>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</si>
  <si>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</si>
  <si>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</si>
  <si>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</si>
  <si>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</si>
  <si>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</si>
  <si>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</si>
  <si>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</si>
  <si>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</si>
  <si>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</si>
  <si>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</si>
  <si>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</si>
  <si>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</si>
  <si>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</si>
  <si>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</si>
  <si>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</si>
  <si>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</si>
  <si>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</si>
  <si>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</si>
  <si>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</si>
  <si>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</si>
  <si>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</si>
  <si>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</si>
  <si>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</si>
  <si>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</si>
  <si>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</si>
  <si>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</si>
  <si>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</si>
  <si>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</si>
  <si>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</si>
  <si>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</si>
  <si>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</si>
  <si>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</si>
  <si>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</si>
  <si>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</si>
  <si>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</si>
  <si>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</si>
  <si>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</si>
  <si>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</si>
  <si>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</si>
  <si>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</si>
  <si>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</si>
  <si>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</si>
  <si>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</si>
  <si>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</si>
  <si>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</si>
  <si>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</si>
  <si>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</si>
  <si>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</si>
  <si>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</si>
  <si>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</si>
  <si>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</si>
  <si>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</si>
  <si>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</si>
  <si>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</si>
  <si>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</si>
  <si>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</si>
  <si>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</si>
  <si>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</si>
  <si>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</si>
  <si>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</si>
  <si>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</si>
  <si>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</si>
  <si>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</si>
  <si>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</si>
  <si>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</si>
  <si>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</si>
  <si>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</si>
  <si>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</si>
  <si>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</si>
  <si>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</si>
  <si>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</si>
  <si>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</si>
  <si>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</si>
  <si>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</si>
  <si>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</si>
  <si>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</si>
  <si>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</si>
  <si>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</si>
  <si>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</si>
  <si>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</si>
  <si>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</si>
  <si>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</si>
  <si>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</si>
  <si>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</si>
  <si>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</si>
  <si>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</si>
  <si>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</si>
  <si>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</si>
  <si>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</si>
  <si>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</si>
  <si>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</si>
  <si>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</si>
  <si>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</si>
  <si>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</si>
  <si>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</si>
  <si>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</si>
  <si>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</si>
  <si>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</si>
  <si>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</si>
  <si>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</si>
  <si>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</si>
  <si>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</si>
  <si>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</si>
  <si>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</si>
  <si>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</si>
  <si>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</si>
  <si>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</si>
  <si>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</si>
  <si>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</si>
  <si>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</si>
  <si>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</si>
  <si>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</si>
  <si>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</si>
  <si>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</si>
  <si>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</si>
  <si>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</si>
  <si>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</si>
  <si>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</si>
  <si>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</si>
  <si>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</si>
  <si>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</si>
  <si>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</si>
  <si>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</si>
  <si>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</si>
  <si>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</si>
  <si>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</si>
  <si>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</si>
  <si>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</si>
  <si>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</si>
  <si>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</si>
  <si>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</si>
  <si>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</si>
  <si>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</si>
  <si>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</si>
  <si>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</si>
  <si>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</si>
  <si>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</si>
  <si>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</si>
  <si>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</si>
  <si>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</si>
  <si>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</si>
  <si>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</si>
  <si>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</si>
  <si>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</si>
  <si>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</si>
  <si>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</si>
  <si>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</si>
  <si>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</si>
  <si>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</si>
  <si>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</si>
  <si>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</si>
  <si>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</si>
  <si>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</si>
  <si>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</si>
  <si>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</si>
  <si>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</si>
  <si>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</si>
  <si>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</si>
  <si>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</si>
  <si>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</si>
  <si>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</si>
  <si>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</si>
  <si>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</si>
  <si>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</si>
  <si>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</si>
  <si>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</si>
  <si>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</si>
  <si>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</si>
  <si>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</si>
  <si>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</si>
  <si>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</si>
  <si>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</si>
  <si>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</si>
  <si>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</si>
  <si>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</si>
  <si>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</si>
  <si>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</si>
  <si>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</si>
  <si>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</si>
  <si>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</si>
  <si>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</si>
  <si>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</si>
  <si>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</si>
  <si>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</si>
  <si>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</si>
  <si>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</si>
  <si>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</si>
  <si>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</si>
  <si>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</si>
  <si>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</si>
  <si>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</si>
  <si>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</si>
  <si>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</si>
  <si>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</si>
  <si>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</si>
  <si>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</si>
  <si>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</si>
  <si>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</si>
  <si>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</si>
  <si>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</si>
  <si>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</si>
  <si>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</si>
  <si>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</si>
  <si>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</si>
  <si>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</si>
  <si>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</si>
  <si>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</si>
  <si>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</si>
  <si>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</si>
  <si>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</si>
  <si>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</si>
  <si>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</si>
  <si>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</si>
  <si>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</si>
  <si>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</si>
  <si>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</si>
  <si>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</si>
  <si>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</si>
  <si>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</si>
  <si>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</si>
  <si>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</si>
  <si>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</si>
  <si>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</si>
  <si>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</si>
  <si>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</si>
  <si>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</si>
  <si>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</si>
  <si>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</si>
  <si>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</si>
  <si>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</si>
  <si>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</si>
  <si>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</si>
  <si>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</si>
  <si>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</si>
  <si>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</si>
  <si>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</si>
  <si>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</si>
  <si>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</si>
  <si>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</si>
  <si>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</si>
  <si>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Jonathan CHARLES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</si>
  <si>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</si>
  <si>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</si>
  <si>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</si>
  <si>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</si>
  <si>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05170900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</si>
  <si>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</si>
  <si>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</si>
  <si>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</si>
  <si>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L'ARIEGE</t>
  </si>
  <si>
    <t xml:space="preserve">NOM_PRELEV_DETERM</t>
  </si>
  <si>
    <t xml:space="preserve">AQUABIO</t>
  </si>
  <si>
    <t xml:space="preserve">LB_STATION</t>
  </si>
  <si>
    <t xml:space="preserve">L'ARIEGE AU VERNET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</si>
  <si>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</si>
  <si>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</si>
  <si>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</si>
  <si>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</si>
  <si>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IBMR190-05640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</si>
  <si>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</si>
  <si>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</si>
  <si>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</si>
  <si>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</si>
  <si>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</si>
  <si>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</si>
  <si>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</si>
  <si>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</si>
  <si>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</si>
  <si>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</si>
  <si>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</si>
  <si>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</si>
  <si>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</si>
  <si>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</si>
  <si>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</si>
  <si>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</si>
  <si>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</si>
  <si>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</si>
  <si>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</si>
  <si>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</si>
  <si>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</si>
  <si>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</si>
  <si>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</si>
  <si>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</si>
  <si>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</si>
  <si>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</si>
  <si>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</si>
  <si>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</si>
  <si>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</si>
  <si>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</si>
  <si>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</si>
  <si>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</si>
  <si>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</si>
  <si>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</si>
  <si>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</si>
  <si>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</si>
  <si>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</si>
  <si>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</si>
  <si>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</si>
  <si>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</si>
  <si>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</si>
  <si>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</si>
  <si>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</si>
  <si>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</si>
  <si>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</si>
  <si>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</si>
  <si>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</si>
  <si>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</si>
  <si>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</si>
  <si>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</si>
  <si>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</si>
  <si>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</si>
  <si>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</si>
  <si>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</si>
  <si>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</si>
  <si>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</si>
  <si>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</si>
  <si>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</si>
  <si>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</si>
  <si>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</si>
  <si>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</si>
  <si>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</si>
  <si>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</si>
  <si>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</si>
  <si>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</si>
  <si>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</si>
  <si>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</si>
  <si>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</si>
  <si>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</si>
  <si>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</si>
  <si>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</si>
  <si>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</si>
  <si>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</si>
  <si>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</si>
  <si>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</si>
  <si>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</si>
  <si>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</si>
  <si>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de la profondeur associée par endroit à un fort courant.
Présence de zones non accessibles à pied (courant+profondeur) prospectables depuis leurs bordures du fait de la bonne visibilité (transpa</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</si>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</sst>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585901</v>
      </c>
      <c r="G10" s="25"/>
      <c r="H10" s="25"/>
    </row>
    <row r="11" customFormat="false" ht="15" hidden="false" customHeight="false" outlineLevel="0" collapsed="false">
      <c r="A11" s="26" t="s">
        <v>5185</v>
      </c>
      <c r="B11" s="30" t="n">
        <v>43732</v>
      </c>
      <c r="D11" s="26" t="s">
        <v>5186</v>
      </c>
      <c r="E11" s="29" t="n">
        <v>6232417</v>
      </c>
      <c r="G11" s="25"/>
      <c r="H11" s="25"/>
    </row>
    <row r="12" customFormat="false" ht="15" hidden="false" customHeight="false" outlineLevel="0" collapsed="false">
      <c r="A12" s="26" t="s">
        <v>5187</v>
      </c>
      <c r="B12" s="29" t="s">
        <v>5188</v>
      </c>
      <c r="D12" s="26" t="s">
        <v>5189</v>
      </c>
      <c r="E12" s="29" t="n">
        <v>585960</v>
      </c>
      <c r="G12" s="25"/>
      <c r="H12" s="25"/>
    </row>
    <row r="13" customFormat="false" ht="17.25" hidden="false" customHeight="true" outlineLevel="0" collapsed="false">
      <c r="A13" s="12"/>
      <c r="B13" s="31"/>
      <c r="D13" s="26" t="s">
        <v>5190</v>
      </c>
      <c r="E13" s="29" t="n">
        <v>6232482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585901</v>
      </c>
    </row>
    <row r="18" customFormat="false" ht="15" hidden="false" customHeight="false" outlineLevel="0" collapsed="false">
      <c r="A18" s="36"/>
      <c r="B18" s="37" t="s">
        <v>5198</v>
      </c>
      <c r="C18" s="38" t="n">
        <f aca="false">E11</f>
        <v>6232417</v>
      </c>
    </row>
    <row r="19" customFormat="false" ht="15" hidden="false" customHeight="false" outlineLevel="0" collapsed="false">
      <c r="A19" s="33" t="s">
        <v>5199</v>
      </c>
      <c r="B19" s="39" t="n">
        <v>247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42.2999992370606</v>
      </c>
      <c r="C37" s="50"/>
      <c r="D37" s="55" t="s">
        <v>5221</v>
      </c>
      <c r="E37" s="34"/>
    </row>
    <row r="38" s="56" customFormat="true" ht="15" hidden="false" customHeight="true" outlineLevel="0" collapsed="false">
      <c r="A38" s="54" t="s">
        <v>5222</v>
      </c>
      <c r="B38" s="34" t="n">
        <v>23</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5</v>
      </c>
      <c r="C47" s="50"/>
      <c r="D47" s="26" t="s">
        <v>5231</v>
      </c>
      <c r="E47" s="62"/>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row>
    <row r="58" s="17" customFormat="true" ht="15" hidden="false" customHeight="false" outlineLevel="0" collapsed="false">
      <c r="A58" s="33" t="s">
        <v>5240</v>
      </c>
      <c r="B58" s="62" t="n">
        <v>2</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4</v>
      </c>
      <c r="C60" s="50"/>
      <c r="D60" s="26" t="s">
        <v>5242</v>
      </c>
      <c r="E60" s="62"/>
    </row>
    <row r="61" s="17" customFormat="true" ht="15" hidden="false" customHeight="false" outlineLevel="0" collapsed="false">
      <c r="A61" s="33" t="s">
        <v>5243</v>
      </c>
      <c r="B61" s="62" t="n">
        <v>2</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2117</v>
      </c>
      <c r="B97" s="79" t="str">
        <f aca="false">IF(A97="NEWCOD",IF(ISBLANK(G97),"renseigner le champ 'Nouveau taxon'",G97),VLOOKUP(A97,'Ref Taxo'!A:B,2,FALSE()))</f>
        <v>Groenlandia densa</v>
      </c>
      <c r="C97" s="80" t="n">
        <f aca="false">IF(A97="NEWCOD",IF(ISBLANK(H97),"NoCod",H97),VLOOKUP(A97,'Ref Taxo'!A:D,4,FALSE()))</f>
        <v>1638</v>
      </c>
      <c r="D97" s="81" t="n">
        <v>0.00999999977648258</v>
      </c>
      <c r="E97" s="82" t="n">
        <v>0</v>
      </c>
      <c r="F97" s="82" t="s">
        <v>5277</v>
      </c>
      <c r="G97" s="83"/>
      <c r="H97" s="84"/>
    </row>
    <row r="98" customFormat="false" ht="15" hidden="false" customHeight="false" outlineLevel="0" collapsed="false">
      <c r="A98" s="78" t="s">
        <v>4684</v>
      </c>
      <c r="B98" s="79" t="str">
        <f aca="false">IF(A98="NEWCOD",IF(ISBLANK(G98),"renseigner le champ 'Nouveau taxon'",G98),VLOOKUP(A98,'Ref Taxo'!A:B,2,FALSE()))</f>
        <v>Spirogyra</v>
      </c>
      <c r="C98" s="80" t="n">
        <f aca="false">IF(A98="NEWCOD",IF(ISBLANK(H98),"NoCod",H98),VLOOKUP(A98,'Ref Taxo'!A:D,4,FALSE()))</f>
        <v>1147</v>
      </c>
      <c r="D98" s="81" t="n">
        <v>0.00999999977648258</v>
      </c>
      <c r="E98" s="82" t="n">
        <v>0</v>
      </c>
      <c r="F98" s="82" t="s">
        <v>5277</v>
      </c>
      <c r="G98" s="85"/>
      <c r="H98" s="86"/>
    </row>
    <row r="99" customFormat="false" ht="15" hidden="false" customHeight="false" outlineLevel="0" collapsed="false">
      <c r="A99" s="78" t="s">
        <v>2308</v>
      </c>
      <c r="B99" s="79" t="str">
        <f aca="false">IF(A99="NEWCOD",IF(ISBLANK(G99),"renseigner le champ 'Nouveau taxon'",G99),VLOOKUP(A99,'Ref Taxo'!A:B,2,FALSE()))</f>
        <v>Hydrodictyon</v>
      </c>
      <c r="C99" s="80" t="n">
        <f aca="false">IF(A99="NEWCOD",IF(ISBLANK(H99),"NoCod",H99),VLOOKUP(A99,'Ref Taxo'!A:D,4,FALSE()))</f>
        <v>5686</v>
      </c>
      <c r="D99" s="81" t="n">
        <v>0.00999999977648258</v>
      </c>
      <c r="E99" s="82" t="n">
        <v>0</v>
      </c>
      <c r="F99" s="82" t="s">
        <v>5277</v>
      </c>
      <c r="G99" s="85"/>
      <c r="H99" s="86"/>
    </row>
    <row r="100" customFormat="false" ht="15" hidden="false" customHeight="false" outlineLevel="0" collapsed="false">
      <c r="A100" s="78" t="s">
        <v>2211</v>
      </c>
      <c r="B100" s="79" t="str">
        <f aca="false">IF(A100="NEWCOD",IF(ISBLANK(G100),"renseigner le champ 'Nouveau taxon'",G100),VLOOKUP(A100,'Ref Taxo'!A:B,2,FALSE()))</f>
        <v>Hildenbrandia</v>
      </c>
      <c r="C100" s="80" t="n">
        <f aca="false">IF(A100="NEWCOD",IF(ISBLANK(H100),"NoCod",H100),VLOOKUP(A100,'Ref Taxo'!A:D,4,FALSE()))</f>
        <v>1157</v>
      </c>
      <c r="D100" s="81" t="n">
        <v>0.00999999977648258</v>
      </c>
      <c r="E100" s="82" t="n">
        <v>0</v>
      </c>
      <c r="F100" s="82" t="s">
        <v>5277</v>
      </c>
      <c r="G100" s="85"/>
      <c r="H100" s="86"/>
    </row>
    <row r="101" customFormat="false" ht="15" hidden="false" customHeight="false" outlineLevel="0" collapsed="false">
      <c r="A101" s="78" t="s">
        <v>4993</v>
      </c>
      <c r="B101" s="79" t="str">
        <f aca="false">IF(A101="NEWCOD",IF(ISBLANK(G101),"renseigner le champ 'Nouveau taxon'",G101),VLOOKUP(A101,'Ref Taxo'!A:B,2,FALSE()))</f>
        <v>Ulothrix</v>
      </c>
      <c r="C101" s="80" t="n">
        <f aca="false">IF(A101="NEWCOD",IF(ISBLANK(H101),"NoCod",H101),VLOOKUP(A101,'Ref Taxo'!A:D,4,FALSE()))</f>
        <v>1142</v>
      </c>
      <c r="D101" s="81" t="n">
        <v>0.00999999977648258</v>
      </c>
      <c r="E101" s="82" t="n">
        <v>0</v>
      </c>
      <c r="F101" s="82" t="s">
        <v>5277</v>
      </c>
      <c r="G101" s="85"/>
      <c r="H101" s="86"/>
    </row>
    <row r="102" customFormat="false" ht="15" hidden="false" customHeight="false" outlineLevel="0" collapsed="false">
      <c r="A102" s="78" t="s">
        <v>3299</v>
      </c>
      <c r="B102" s="79" t="str">
        <f aca="false">IF(A102="NEWCOD",IF(ISBLANK(G102),"renseigner le champ 'Nouveau taxon'",G102),VLOOKUP(A102,'Ref Taxo'!A:B,2,FALSE()))</f>
        <v>Oscillatoria</v>
      </c>
      <c r="C102" s="80" t="n">
        <f aca="false">IF(A102="NEWCOD",IF(ISBLANK(H102),"NoCod",H102),VLOOKUP(A102,'Ref Taxo'!A:D,4,FALSE()))</f>
        <v>1108</v>
      </c>
      <c r="D102" s="81" t="n">
        <v>0.00999999977648258</v>
      </c>
      <c r="E102" s="82" t="n">
        <v>0</v>
      </c>
      <c r="F102" s="82" t="s">
        <v>5277</v>
      </c>
      <c r="G102" s="85"/>
      <c r="H102" s="86"/>
    </row>
    <row r="103" customFormat="false" ht="15" hidden="false" customHeight="false" outlineLevel="0" collapsed="false">
      <c r="A103" s="78" t="s">
        <v>3318</v>
      </c>
      <c r="B103" s="79" t="str">
        <f aca="false">IF(A103="NEWCOD",IF(ISBLANK(G103),"renseigner le champ 'Nouveau taxon'",G103),VLOOKUP(A103,'Ref Taxo'!A:B,2,FALSE()))</f>
        <v>Paralemanea </v>
      </c>
      <c r="C103" s="80" t="n">
        <f aca="false">IF(A103="NEWCOD",IF(ISBLANK(H103),"NoCod",H103),VLOOKUP(A103,'Ref Taxo'!A:D,4,FALSE()))</f>
        <v>31566</v>
      </c>
      <c r="D103" s="81" t="n">
        <v>0.00999999977648258</v>
      </c>
      <c r="E103" s="82" t="n">
        <v>0</v>
      </c>
      <c r="F103" s="82" t="s">
        <v>5277</v>
      </c>
      <c r="G103" s="85"/>
      <c r="H103" s="86"/>
    </row>
    <row r="104" customFormat="false" ht="15" hidden="false" customHeight="false" outlineLevel="0" collapsed="false">
      <c r="A104" s="78" t="s">
        <v>4896</v>
      </c>
      <c r="B104" s="79" t="str">
        <f aca="false">IF(A104="NEWCOD",IF(ISBLANK(G104),"renseigner le champ 'Nouveau taxon'",G104),VLOOKUP(A104,'Ref Taxo'!A:B,2,FALSE()))</f>
        <v>Tolypothrix</v>
      </c>
      <c r="C104" s="80" t="n">
        <f aca="false">IF(A104="NEWCOD",IF(ISBLANK(H104),"NoCod",H104),VLOOKUP(A104,'Ref Taxo'!A:D,4,FALSE()))</f>
        <v>6304</v>
      </c>
      <c r="D104" s="81" t="n">
        <v>0.00999999977648258</v>
      </c>
      <c r="E104" s="82" t="n">
        <v>0</v>
      </c>
      <c r="F104" s="82" t="s">
        <v>5277</v>
      </c>
      <c r="G104" s="85"/>
      <c r="H104" s="86"/>
    </row>
    <row r="105" customFormat="false" ht="15" hidden="false" customHeight="false" outlineLevel="0" collapsed="false">
      <c r="A105" s="78" t="s">
        <v>1655</v>
      </c>
      <c r="B105" s="79" t="str">
        <f aca="false">IF(A105="NEWCOD",IF(ISBLANK(G105),"renseigner le champ 'Nouveau taxon'",G105),VLOOKUP(A105,'Ref Taxo'!A:B,2,FALSE()))</f>
        <v>Elodea canadensis</v>
      </c>
      <c r="C105" s="80" t="n">
        <f aca="false">IF(A105="NEWCOD",IF(ISBLANK(H105),"NoCod",H105),VLOOKUP(A105,'Ref Taxo'!A:D,4,FALSE()))</f>
        <v>1586</v>
      </c>
      <c r="D105" s="81" t="n">
        <v>0.200000002980232</v>
      </c>
      <c r="E105" s="82" t="n">
        <v>0</v>
      </c>
      <c r="F105" s="82" t="s">
        <v>5277</v>
      </c>
      <c r="G105" s="85"/>
      <c r="H105" s="86"/>
    </row>
    <row r="106" customFormat="false" ht="15" hidden="false" customHeight="false" outlineLevel="0" collapsed="false">
      <c r="A106" s="78" t="s">
        <v>3264</v>
      </c>
      <c r="B106" s="79" t="str">
        <f aca="false">IF(A106="NEWCOD",IF(ISBLANK(G106),"renseigner le champ 'Nouveau taxon'",G106),VLOOKUP(A106,'Ref Taxo'!A:B,2,FALSE()))</f>
        <v>Oedogonium</v>
      </c>
      <c r="C106" s="80" t="n">
        <f aca="false">IF(A106="NEWCOD",IF(ISBLANK(H106),"NoCod",H106),VLOOKUP(A106,'Ref Taxo'!A:D,4,FALSE()))</f>
        <v>1134</v>
      </c>
      <c r="D106" s="81" t="n">
        <v>0.5</v>
      </c>
      <c r="E106" s="82" t="n">
        <v>0</v>
      </c>
      <c r="F106" s="82" t="s">
        <v>5277</v>
      </c>
      <c r="G106" s="85"/>
      <c r="H106" s="86"/>
    </row>
    <row r="107" customFormat="false" ht="15" hidden="false" customHeight="false" outlineLevel="0" collapsed="false">
      <c r="A107" s="78" t="s">
        <v>2091</v>
      </c>
      <c r="B107" s="79" t="str">
        <f aca="false">IF(A107="NEWCOD",IF(ISBLANK(G107),"renseigner le champ 'Nouveau taxon'",G107),VLOOKUP(A107,'Ref Taxo'!A:B,2,FALSE()))</f>
        <v>Gomphoneis</v>
      </c>
      <c r="C107" s="80" t="n">
        <f aca="false">IF(A107="NEWCOD",IF(ISBLANK(H107),"NoCod",H107),VLOOKUP(A107,'Ref Taxo'!A:D,4,FALSE()))</f>
        <v>9382</v>
      </c>
      <c r="D107" s="81" t="n">
        <v>0.699999988079071</v>
      </c>
      <c r="E107" s="82" t="n">
        <v>0</v>
      </c>
      <c r="F107" s="82" t="s">
        <v>5277</v>
      </c>
      <c r="G107" s="85"/>
      <c r="H107" s="86"/>
    </row>
    <row r="108" customFormat="false" ht="15" hidden="false" customHeight="false" outlineLevel="0" collapsed="false">
      <c r="A108" s="78" t="s">
        <v>1107</v>
      </c>
      <c r="B108" s="79" t="str">
        <f aca="false">IF(A108="NEWCOD",IF(ISBLANK(G108),"renseigner le champ 'Nouveau taxon'",G108),VLOOKUP(A108,'Ref Taxo'!A:B,2,FALSE()))</f>
        <v>Cladophora</v>
      </c>
      <c r="C108" s="80" t="n">
        <f aca="false">IF(A108="NEWCOD",IF(ISBLANK(H108),"NoCod",H108),VLOOKUP(A108,'Ref Taxo'!A:D,4,FALSE()))</f>
        <v>1124</v>
      </c>
      <c r="D108" s="81" t="n">
        <v>0.899999976158142</v>
      </c>
      <c r="E108" s="82" t="n">
        <v>0</v>
      </c>
      <c r="F108" s="82" t="s">
        <v>5277</v>
      </c>
      <c r="G108" s="85"/>
      <c r="H108" s="86"/>
    </row>
    <row r="109" customFormat="false" ht="15" hidden="false" customHeight="false" outlineLevel="0" collapsed="false">
      <c r="A109" s="78" t="s">
        <v>2884</v>
      </c>
      <c r="B109" s="79" t="str">
        <f aca="false">IF(A109="NEWCOD",IF(ISBLANK(G109),"renseigner le champ 'Nouveau taxon'",G109),VLOOKUP(A109,'Ref Taxo'!A:B,2,FALSE()))</f>
        <v>Melosira</v>
      </c>
      <c r="C109" s="80" t="n">
        <f aca="false">IF(A109="NEWCOD",IF(ISBLANK(H109),"NoCod",H109),VLOOKUP(A109,'Ref Taxo'!A:D,4,FALSE()))</f>
        <v>8714</v>
      </c>
      <c r="D109" s="81" t="n">
        <v>0.899999976158142</v>
      </c>
      <c r="E109" s="82" t="n">
        <v>0</v>
      </c>
      <c r="F109" s="82" t="s">
        <v>5277</v>
      </c>
      <c r="G109" s="85"/>
      <c r="H109" s="86"/>
    </row>
    <row r="110" customFormat="false" ht="15" hidden="false" customHeight="false" outlineLevel="0" collapsed="false">
      <c r="A110" s="78" t="s">
        <v>3989</v>
      </c>
      <c r="B110" s="79" t="str">
        <f aca="false">IF(A110="NEWCOD",IF(ISBLANK(G110),"renseigner le champ 'Nouveau taxon'",G110),VLOOKUP(A110,'Ref Taxo'!A:B,2,FALSE()))</f>
        <v>Ranunculus penicillatus</v>
      </c>
      <c r="C110" s="80" t="n">
        <f aca="false">IF(A110="NEWCOD",IF(ISBLANK(H110),"NoCod",H110),VLOOKUP(A110,'Ref Taxo'!A:D,4,FALSE()))</f>
        <v>1909</v>
      </c>
      <c r="D110" s="81" t="n">
        <v>20</v>
      </c>
      <c r="E110" s="82" t="n">
        <v>0</v>
      </c>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2020-10-08T09:57:19Z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