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2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<sst xmlns="http://schemas.openxmlformats.org/spreadsheetml/2006/main" count="6486" uniqueCount="5304">
  <si>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</si>
  <si>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</si>
  <si>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</si>
  <si>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</si>
  <si>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</si>
  <si>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</si>
  <si>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</si>
  <si>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</si>
  <si>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</si>
  <si>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</si>
  <si>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</si>
  <si>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</si>
  <si>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</si>
  <si>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</si>
  <si>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</si>
  <si>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</si>
  <si>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</si>
  <si>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</si>
  <si>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</si>
  <si>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</si>
  <si>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</si>
  <si>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</si>
  <si>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</si>
  <si>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</si>
  <si>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</si>
  <si>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</si>
  <si>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</si>
  <si>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</si>
  <si>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</si>
  <si>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</si>
  <si>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</si>
  <si>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</si>
  <si>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</si>
  <si>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</si>
  <si>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</si>
  <si>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</si>
  <si>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</si>
  <si>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</si>
  <si>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</si>
  <si>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</si>
  <si>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</si>
  <si>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</si>
  <si>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</si>
  <si>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</si>
  <si>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</si>
  <si>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</si>
  <si>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</si>
  <si>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</si>
  <si>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</si>
  <si>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</si>
  <si>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</si>
  <si>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</si>
  <si>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</si>
  <si>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</si>
  <si>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</si>
  <si>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</si>
  <si>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</si>
  <si>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</si>
  <si>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</si>
  <si>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</si>
  <si>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</si>
  <si>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</si>
  <si>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</si>
  <si>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</si>
  <si>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</si>
  <si>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</si>
  <si>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</si>
  <si>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</si>
  <si>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</si>
  <si>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</si>
  <si>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</si>
  <si>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</si>
  <si>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</si>
  <si>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</si>
  <si>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</si>
  <si>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</si>
  <si>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</si>
  <si>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</si>
  <si>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</si>
  <si>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</si>
  <si>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</si>
  <si>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</si>
  <si>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</si>
  <si>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</si>
  <si>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</si>
  <si>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</si>
  <si>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</si>
  <si>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</si>
  <si>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</si>
  <si>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</si>
  <si>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</si>
  <si>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</si>
  <si>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</si>
  <si>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</si>
  <si>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</si>
  <si>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</si>
  <si>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</si>
  <si>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</si>
  <si>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</si>
  <si>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</si>
  <si>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</si>
  <si>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</si>
  <si>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</si>
  <si>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</si>
  <si>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</si>
  <si>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</si>
  <si>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</si>
  <si>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</si>
  <si>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</si>
  <si>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</si>
  <si>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</si>
  <si>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</si>
  <si>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</si>
  <si>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</si>
  <si>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</si>
  <si>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</si>
  <si>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</si>
  <si>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</si>
  <si>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</si>
  <si>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</si>
  <si>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</si>
  <si>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</si>
  <si>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</si>
  <si>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</si>
  <si>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</si>
  <si>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</si>
  <si>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</si>
  <si>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</si>
  <si>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</si>
  <si>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</si>
  <si>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</si>
  <si>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</si>
  <si>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</si>
  <si>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</si>
  <si>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</si>
  <si>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</si>
  <si>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</si>
  <si>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</si>
  <si>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</si>
  <si>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</si>
  <si>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</si>
  <si>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</si>
  <si>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</si>
  <si>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</si>
  <si>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</si>
  <si>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</si>
  <si>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</si>
  <si>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</si>
  <si>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</si>
  <si>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</si>
  <si>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</si>
  <si>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</si>
  <si>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</si>
  <si>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</si>
  <si>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</si>
  <si>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</si>
  <si>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</si>
  <si>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</si>
  <si>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</si>
  <si>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</si>
  <si>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</si>
  <si>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</si>
  <si>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</si>
  <si>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</si>
  <si>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</si>
  <si>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</si>
  <si>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</si>
  <si>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</si>
  <si>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</si>
  <si>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</si>
  <si>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</si>
  <si>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</si>
  <si>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</si>
  <si>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</si>
  <si>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</si>
  <si>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</si>
  <si>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</si>
  <si>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</si>
  <si>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</si>
  <si>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</si>
  <si>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</si>
  <si>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</si>
  <si>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</si>
  <si>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</si>
  <si>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</si>
  <si>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</si>
  <si>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</si>
  <si>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</si>
  <si>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</si>
  <si>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</si>
  <si>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</si>
  <si>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</si>
  <si>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</si>
  <si>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</si>
  <si>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</si>
  <si>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</si>
  <si>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</si>
  <si>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</si>
  <si>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</si>
  <si>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</si>
  <si>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</si>
  <si>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</si>
  <si>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</si>
  <si>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</si>
  <si>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</si>
  <si>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</si>
  <si>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</si>
  <si>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</si>
  <si>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</si>
  <si>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</si>
  <si>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</si>
  <si>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</si>
  <si>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</si>
  <si>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</si>
  <si>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</si>
  <si>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</si>
  <si>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</si>
  <si>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</si>
  <si>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</si>
  <si>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</si>
  <si>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</si>
  <si>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</si>
  <si>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</si>
  <si>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</si>
  <si>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</si>
  <si>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</si>
  <si>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</si>
  <si>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</si>
  <si>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</si>
  <si>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</si>
  <si>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</si>
  <si>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</si>
  <si>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</si>
  <si>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</si>
  <si>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</si>
  <si>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</si>
  <si>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</si>
  <si>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</si>
  <si>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</si>
  <si>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</si>
  <si>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</si>
  <si>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</si>
  <si>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</si>
  <si>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</si>
  <si>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</si>
  <si>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</si>
  <si>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</si>
  <si>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</si>
  <si>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</si>
  <si>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</si>
  <si>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</si>
  <si>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</si>
  <si>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</si>
  <si>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</si>
  <si>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</si>
  <si>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</si>
  <si>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</si>
  <si>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</si>
  <si>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</si>
  <si>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</si>
  <si>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</si>
  <si>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</si>
  <si>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</si>
  <si>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</si>
  <si>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</si>
  <si>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</si>
  <si>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</si>
  <si>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</si>
  <si>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</si>
  <si>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</si>
  <si>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</si>
  <si>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</si>
  <si>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</si>
  <si>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</si>
  <si>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</si>
  <si>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</si>
  <si>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</si>
  <si>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</si>
  <si>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</si>
  <si>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</si>
  <si>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</si>
  <si>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</si>
  <si>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</si>
  <si>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</si>
  <si>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</si>
  <si>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</si>
  <si>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</si>
  <si>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</si>
  <si>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</si>
  <si>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</si>
  <si>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</si>
  <si>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</si>
  <si>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</si>
  <si>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</si>
  <si>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</si>
  <si>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</si>
  <si>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</si>
  <si>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</si>
  <si>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</si>
  <si>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</si>
  <si>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</si>
  <si>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</si>
  <si>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</si>
  <si>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</si>
  <si>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</si>
  <si>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</si>
  <si>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</si>
  <si>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</si>
  <si>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</si>
  <si>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</si>
  <si>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</si>
  <si>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</si>
  <si>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</si>
  <si>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</si>
  <si>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</si>
  <si>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</si>
  <si>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</si>
  <si>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</si>
  <si>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</si>
  <si>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</si>
  <si>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</si>
  <si>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</si>
  <si>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</si>
  <si>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</si>
  <si>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</si>
  <si>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</si>
  <si>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</si>
  <si>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</si>
  <si>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</si>
  <si>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</si>
  <si>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</si>
  <si>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</si>
  <si>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</si>
  <si>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</si>
  <si>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</si>
  <si>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</si>
  <si>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</si>
  <si>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</si>
  <si>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</si>
  <si>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</si>
  <si>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</si>
  <si>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</si>
  <si>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</si>
  <si>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</si>
  <si>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</si>
  <si>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</si>
  <si>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</si>
  <si>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</si>
  <si>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</si>
  <si>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</si>
  <si>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</si>
  <si>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</si>
  <si>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</si>
  <si>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</si>
  <si>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</si>
  <si>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</si>
  <si>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</si>
  <si>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</si>
  <si>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</si>
  <si>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</si>
  <si>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</si>
  <si>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</si>
  <si>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</si>
  <si>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</si>
  <si>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</si>
  <si>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</si>
  <si>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</si>
  <si>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</si>
  <si>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</si>
  <si>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</si>
  <si>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</si>
  <si>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</si>
  <si>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</si>
  <si>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</si>
  <si>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</si>
  <si>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</si>
  <si>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</si>
  <si>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</si>
  <si>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</si>
  <si>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</si>
  <si>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</si>
  <si>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</si>
  <si>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</si>
  <si>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</si>
  <si>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</si>
  <si>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</si>
  <si>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</si>
  <si>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</si>
  <si>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</si>
  <si>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</si>
  <si>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</si>
  <si>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</si>
  <si>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</si>
  <si>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</si>
  <si>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</si>
  <si>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</si>
  <si>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</si>
  <si>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</si>
  <si>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</si>
  <si>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</si>
  <si>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</si>
  <si>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</si>
  <si>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</si>
  <si>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</si>
  <si>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</si>
  <si>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</si>
  <si>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</si>
  <si>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</si>
  <si>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</si>
  <si>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</si>
  <si>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</si>
  <si>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</si>
  <si>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</si>
  <si>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</si>
  <si>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</si>
  <si>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</si>
  <si>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</si>
  <si>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</si>
  <si>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</si>
  <si>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</si>
  <si>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</si>
  <si>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</si>
  <si>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</si>
  <si>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</si>
  <si>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</si>
  <si>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</si>
  <si>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</si>
  <si>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</si>
  <si>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</si>
  <si>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</si>
  <si>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</si>
  <si>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</si>
  <si>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</si>
  <si>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</si>
  <si>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</si>
  <si>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</si>
  <si>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</si>
  <si>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</si>
  <si>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</si>
  <si>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</si>
  <si>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</si>
  <si>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</si>
  <si>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</si>
  <si>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</si>
  <si>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</si>
  <si>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</si>
  <si>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</si>
  <si>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</si>
  <si>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</si>
  <si>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</si>
  <si>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</si>
  <si>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</si>
  <si>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</si>
  <si>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</si>
  <si>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</si>
  <si>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</si>
  <si>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</si>
  <si>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</si>
  <si>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</si>
  <si>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</si>
  <si>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</si>
  <si>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</si>
  <si>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</si>
  <si>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</si>
  <si>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</si>
  <si>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</si>
  <si>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</si>
  <si>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</si>
  <si>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</si>
  <si>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</si>
  <si>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</si>
  <si>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</si>
  <si>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</si>
  <si>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</si>
  <si>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</si>
  <si>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</si>
  <si>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</si>
  <si>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</si>
  <si>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</si>
  <si>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</si>
  <si>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</si>
  <si>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</si>
  <si>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</si>
  <si>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</si>
  <si>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</si>
  <si>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</si>
  <si>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</si>
  <si>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</si>
  <si>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</si>
  <si>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</si>
  <si>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</si>
  <si>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</si>
  <si>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</si>
  <si>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</si>
  <si>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</si>
  <si>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</si>
  <si>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</si>
  <si>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</si>
  <si>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</si>
  <si>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</si>
  <si>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</si>
  <si>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</si>
  <si>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</si>
  <si>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</si>
  <si>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</si>
  <si>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</si>
  <si>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</si>
  <si>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</si>
  <si>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</si>
  <si>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</si>
  <si>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</si>
  <si>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</si>
  <si>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</si>
  <si>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</si>
  <si>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</si>
  <si>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</si>
  <si>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</si>
  <si>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</si>
  <si>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</si>
  <si>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</si>
  <si>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</si>
  <si>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</si>
  <si>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</si>
  <si>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</si>
  <si>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</si>
  <si>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</si>
  <si>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</si>
  <si>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</si>
  <si>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</si>
  <si>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</si>
  <si>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</si>
  <si>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</si>
  <si>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</si>
  <si>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</si>
  <si>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</si>
  <si>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</si>
  <si>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</si>
  <si>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</si>
  <si>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</si>
  <si>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</si>
  <si>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</si>
  <si>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</si>
  <si>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</si>
  <si>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</si>
  <si>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</si>
  <si>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</si>
  <si>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</si>
  <si>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</si>
  <si>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</si>
  <si>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</si>
  <si>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</si>
  <si>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</si>
  <si>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</si>
  <si>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</si>
  <si>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</si>
  <si>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</si>
  <si>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</si>
  <si>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</si>
  <si>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</si>
  <si>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</si>
  <si>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</si>
  <si>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</si>
  <si>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</si>
  <si>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</si>
  <si>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</si>
  <si>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</si>
  <si>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</si>
  <si>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</si>
  <si>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</si>
  <si>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</si>
  <si>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</si>
  <si>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</si>
  <si>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</si>
  <si>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</si>
  <si>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</si>
  <si>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</si>
  <si>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</si>
  <si>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</si>
  <si>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</si>
  <si>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</si>
  <si>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</si>
  <si>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</si>
  <si>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</si>
  <si>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</si>
  <si>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</si>
  <si>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</si>
  <si>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</si>
  <si>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</si>
  <si>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</si>
  <si>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</si>
  <si>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</si>
  <si>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</si>
  <si>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</si>
  <si>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</si>
  <si>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</si>
  <si>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</si>
  <si>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</si>
  <si>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</si>
  <si>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</si>
  <si>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</si>
  <si>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</si>
  <si>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</si>
  <si>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</si>
  <si>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</si>
  <si>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</si>
  <si>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</si>
  <si>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</si>
  <si>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</si>
  <si>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</si>
  <si>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</si>
  <si>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</si>
  <si>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</si>
  <si>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</si>
  <si>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</si>
  <si>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</si>
  <si>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</si>
  <si>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</si>
  <si>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</si>
  <si>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</si>
  <si>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</si>
  <si>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</si>
  <si>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</si>
  <si>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</si>
  <si>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</si>
  <si>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</si>
  <si>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</si>
  <si>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</si>
  <si>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</si>
  <si>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</si>
  <si>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</si>
  <si>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</si>
  <si>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</si>
  <si>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</si>
  <si>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</si>
  <si>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</si>
  <si>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</si>
  <si>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</si>
  <si>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</si>
  <si>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</si>
  <si>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</si>
  <si>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</si>
  <si>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</si>
  <si>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</si>
  <si>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</si>
  <si>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</si>
  <si>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</si>
  <si>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</si>
  <si>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</si>
  <si>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</si>
  <si>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</si>
  <si>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</si>
  <si>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</si>
  <si>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</si>
  <si>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</si>
  <si>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</si>
  <si>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</si>
  <si>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</si>
  <si>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</si>
  <si>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</si>
  <si>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</si>
  <si>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</si>
  <si>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</si>
  <si>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</si>
  <si>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</si>
  <si>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</si>
  <si>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</si>
  <si>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</si>
  <si>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</si>
  <si>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</si>
  <si>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</si>
  <si>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</si>
  <si>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</si>
  <si>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</si>
  <si>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</si>
  <si>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</si>
  <si>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</si>
  <si>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</si>
  <si>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</si>
  <si>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</si>
  <si>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</si>
  <si>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</si>
  <si>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</si>
  <si>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</si>
  <si>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</si>
  <si>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</si>
  <si>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</si>
  <si>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</si>
  <si>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</si>
  <si>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</si>
  <si>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</si>
  <si>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</si>
  <si>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</si>
  <si>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</si>
  <si>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</si>
  <si>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</si>
  <si>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</si>
  <si>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</si>
  <si>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</si>
  <si>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</si>
  <si>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</si>
  <si>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</si>
  <si>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</si>
  <si>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</si>
  <si>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</si>
  <si>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</si>
  <si>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</si>
  <si>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</si>
  <si>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</si>
  <si>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</si>
  <si>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</si>
  <si>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</si>
  <si>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</si>
  <si>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</si>
  <si>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</si>
  <si>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</si>
  <si>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</si>
  <si>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</si>
  <si>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</si>
  <si>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</si>
  <si>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</si>
  <si>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</si>
  <si>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</si>
  <si>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</si>
  <si>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</si>
  <si>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</si>
  <si>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</si>
  <si>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</si>
  <si>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</si>
  <si>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</si>
  <si>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</si>
  <si>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</si>
  <si>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</si>
  <si>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</si>
  <si>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</si>
  <si>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</si>
  <si>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</si>
  <si>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</si>
  <si>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</si>
  <si>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</si>
  <si>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</si>
  <si>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</si>
  <si>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</si>
  <si>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</si>
  <si>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</si>
  <si>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</si>
  <si>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</si>
  <si>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</si>
  <si>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</si>
  <si>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</si>
  <si>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</si>
  <si>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</si>
  <si>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</si>
  <si>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</si>
  <si>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</si>
  <si>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</si>
  <si>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</si>
  <si>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</si>
  <si>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</si>
  <si>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</si>
  <si>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</si>
  <si>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</si>
  <si>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</si>
  <si>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</si>
  <si>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</si>
  <si>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</si>
  <si>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</si>
  <si>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</si>
  <si>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</si>
  <si>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</si>
  <si>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</si>
  <si>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</si>
  <si>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</si>
  <si>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</si>
  <si>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</si>
  <si>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</si>
  <si>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</si>
  <si>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</si>
  <si>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</si>
  <si>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</si>
  <si>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</si>
  <si>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</si>
  <si>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</si>
  <si>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</si>
  <si>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</si>
  <si>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</si>
  <si>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</si>
  <si>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</si>
  <si>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</si>
  <si>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</si>
  <si>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</si>
  <si>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</si>
  <si>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</si>
  <si>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</si>
  <si>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</si>
  <si>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</si>
  <si>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</si>
  <si>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</si>
  <si>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</si>
  <si>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</si>
  <si>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</si>
  <si>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</si>
  <si>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</si>
  <si>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</si>
  <si>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</si>
  <si>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</si>
  <si>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</si>
  <si>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</si>
  <si>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</si>
  <si>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</si>
  <si>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</si>
  <si>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</si>
  <si>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</si>
  <si>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</si>
  <si>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</si>
  <si>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</si>
  <si>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</si>
  <si>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</si>
  <si>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</si>
  <si>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</si>
  <si>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</si>
  <si>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</si>
  <si>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</si>
  <si>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</si>
  <si>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</si>
  <si>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</si>
  <si>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</si>
  <si>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</si>
  <si>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</si>
  <si>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</si>
  <si>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</si>
  <si>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</si>
  <si>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</si>
  <si>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</si>
  <si>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</si>
  <si>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</si>
  <si>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</si>
  <si>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</si>
  <si>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</si>
  <si>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</si>
  <si>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</si>
  <si>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</si>
  <si>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</si>
  <si>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</si>
  <si>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</si>
  <si>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</si>
  <si>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</si>
  <si>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</si>
  <si>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</si>
  <si>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</si>
  <si>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</si>
  <si>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</si>
  <si>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</si>
  <si>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</si>
  <si>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</si>
  <si>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</si>
  <si>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</si>
  <si>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</si>
  <si>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</si>
  <si>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</si>
  <si>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</si>
  <si>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</si>
  <si>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</si>
  <si>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</si>
  <si>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</si>
  <si>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</si>
  <si>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</si>
  <si>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</si>
  <si>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</si>
  <si>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</si>
  <si>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</si>
  <si>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</si>
  <si>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</si>
  <si>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</si>
  <si>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</si>
  <si>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</si>
  <si>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</si>
  <si>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</si>
  <si>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</si>
  <si>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</si>
  <si>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</si>
  <si>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</si>
  <si>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</si>
  <si>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</si>
  <si>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</si>
  <si>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</si>
  <si>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</si>
  <si>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</si>
  <si>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</si>
  <si>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</si>
  <si>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</si>
  <si>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</si>
  <si>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</si>
  <si>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</si>
  <si>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</si>
  <si>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</si>
  <si>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</si>
  <si>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</si>
  <si>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</si>
  <si>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</si>
  <si>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</si>
  <si>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</si>
  <si>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</si>
  <si>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</si>
  <si>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</si>
  <si>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</si>
  <si>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</si>
  <si>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</si>
  <si>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</si>
  <si>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</si>
  <si>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</si>
  <si>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</si>
  <si>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</si>
  <si>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</si>
  <si>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</si>
  <si>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</si>
  <si>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</si>
  <si>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</si>
  <si>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</si>
  <si>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</si>
  <si>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</si>
  <si>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</si>
  <si>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</si>
  <si>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</si>
  <si>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</si>
  <si>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</si>
  <si>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</si>
  <si>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</si>
  <si>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</si>
  <si>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</si>
  <si>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</si>
  <si>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</si>
  <si>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</si>
  <si>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</si>
  <si>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</si>
  <si>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</si>
  <si>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</si>
  <si>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</si>
  <si>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</si>
  <si>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</si>
  <si>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</si>
  <si>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</si>
  <si>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</si>
  <si>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</si>
  <si>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</si>
  <si>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</si>
  <si>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</si>
  <si>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</si>
  <si>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</si>
  <si>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</si>
  <si>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</si>
  <si>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</si>
  <si>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</si>
  <si>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</si>
  <si>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</si>
  <si>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</si>
  <si>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</si>
  <si>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</si>
  <si>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</si>
  <si>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</si>
  <si>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</si>
  <si>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</si>
  <si>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</si>
  <si>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</si>
  <si>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</si>
  <si>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</si>
  <si>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</si>
  <si>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</si>
  <si>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</si>
  <si>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</si>
  <si>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</si>
  <si>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</si>
  <si>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</si>
  <si>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</si>
  <si>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</si>
  <si>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</si>
  <si>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</si>
  <si>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</si>
  <si>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</si>
  <si>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</si>
  <si>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</si>
  <si>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</si>
  <si>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</si>
  <si>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</si>
  <si>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</si>
  <si>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</si>
  <si>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</si>
  <si>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</si>
  <si>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</si>
  <si>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</si>
  <si>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</si>
  <si>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</si>
  <si>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</si>
  <si>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</si>
  <si>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</si>
  <si>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</si>
  <si>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</si>
  <si>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</si>
  <si>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</si>
  <si>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</si>
  <si>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</si>
  <si>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</si>
  <si>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</si>
  <si>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</si>
  <si>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</si>
  <si>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</si>
  <si>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</si>
  <si>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</si>
  <si>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</si>
  <si>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</si>
  <si>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</si>
  <si>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</si>
  <si>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</si>
  <si>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</si>
  <si>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</si>
  <si>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</si>
  <si>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</si>
  <si>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</si>
  <si>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</si>
  <si>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</si>
  <si>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</si>
  <si>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</si>
  <si>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</si>
  <si>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</si>
  <si>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</si>
  <si>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</si>
  <si>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</si>
  <si>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</si>
  <si>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</si>
  <si>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</si>
  <si>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</si>
  <si>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</si>
  <si>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</si>
  <si>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</si>
  <si>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</si>
  <si>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</si>
  <si>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</si>
  <si>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</si>
  <si>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</si>
  <si>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</si>
  <si>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</si>
  <si>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</si>
  <si>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</si>
  <si>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</si>
  <si>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</si>
  <si>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</si>
  <si>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</si>
  <si>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</si>
  <si>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</si>
  <si>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</si>
  <si>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</si>
  <si>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</si>
  <si>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</si>
  <si>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</si>
  <si>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</si>
  <si>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</si>
  <si>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</si>
  <si>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</si>
  <si>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</si>
  <si>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</si>
  <si>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</si>
  <si>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</si>
  <si>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</si>
  <si>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</si>
  <si>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</si>
  <si>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</si>
  <si>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</si>
  <si>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</si>
  <si>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</si>
  <si>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</si>
  <si>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</si>
  <si>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</si>
  <si>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</si>
  <si>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</si>
  <si>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</si>
  <si>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</si>
  <si>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</si>
  <si>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</si>
  <si>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</si>
  <si>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</si>
  <si>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</si>
  <si>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</si>
  <si>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</si>
  <si>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</si>
  <si>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</si>
  <si>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</si>
  <si>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</si>
  <si>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</si>
  <si>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</si>
  <si>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</si>
  <si>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</si>
  <si>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</si>
  <si>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</si>
  <si>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</si>
  <si>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</si>
  <si>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</si>
  <si>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</si>
  <si>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</si>
  <si>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</si>
  <si>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</si>
  <si>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</si>
  <si>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</si>
  <si>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</si>
  <si>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</si>
  <si>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</si>
  <si>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</si>
  <si>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</si>
  <si>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</si>
  <si>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</si>
  <si>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</si>
  <si>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</si>
  <si>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</si>
  <si>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</si>
  <si>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</si>
  <si>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</si>
  <si>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</si>
  <si>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</si>
  <si>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</si>
  <si>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</si>
  <si>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</si>
  <si>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</si>
  <si>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</si>
  <si>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</si>
  <si>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</si>
  <si>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</si>
  <si>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</si>
  <si>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</si>
  <si>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</si>
  <si>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</si>
  <si>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</si>
  <si>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</si>
  <si>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</si>
  <si>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</si>
  <si>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</si>
  <si>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</si>
  <si>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</si>
  <si>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</si>
  <si>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</si>
  <si>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</si>
  <si>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</si>
  <si>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</si>
  <si>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</si>
  <si>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</si>
  <si>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</si>
  <si>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</si>
  <si>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</si>
  <si>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</si>
  <si>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</si>
  <si>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</si>
  <si>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</si>
  <si>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</si>
  <si>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</si>
  <si>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</si>
  <si>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</si>
  <si>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</si>
  <si>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</si>
  <si>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</si>
  <si>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</si>
  <si>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</si>
  <si>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</si>
  <si>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</si>
  <si>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</si>
  <si>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</si>
  <si>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</si>
  <si>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</si>
  <si>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</si>
  <si>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</si>
  <si>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</si>
  <si>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</si>
  <si>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</si>
  <si>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</si>
  <si>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</si>
  <si>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</si>
  <si>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</si>
  <si>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</si>
  <si>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</si>
  <si>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</si>
  <si>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</si>
  <si>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</si>
  <si>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</si>
  <si>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</si>
  <si>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</si>
  <si>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</si>
  <si>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</si>
  <si>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</si>
  <si>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</si>
  <si>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</si>
  <si>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</si>
  <si>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</si>
  <si>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</si>
  <si>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</si>
  <si>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</si>
  <si>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</si>
  <si>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</si>
  <si>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</si>
  <si>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</si>
  <si>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</si>
  <si>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</si>
  <si>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</si>
  <si>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</si>
  <si>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</si>
  <si>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</si>
  <si>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</si>
  <si>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</si>
  <si>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</si>
  <si>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</si>
  <si>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</si>
  <si>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</si>
  <si>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</si>
  <si>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</si>
  <si>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</si>
  <si>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</si>
  <si>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</si>
  <si>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</si>
  <si>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</si>
  <si>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</si>
  <si>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</si>
  <si>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</si>
  <si>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</si>
  <si>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</si>
  <si>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</si>
  <si>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</si>
  <si>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</si>
  <si>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</si>
  <si>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</si>
  <si>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</si>
  <si>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</si>
  <si>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</si>
  <si>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</si>
  <si>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</si>
  <si>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</si>
  <si>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</si>
  <si>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</si>
  <si>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</si>
  <si>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</si>
  <si>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</si>
  <si>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</si>
  <si>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</si>
  <si>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</si>
  <si>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</si>
  <si>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</si>
  <si>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</si>
  <si>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</si>
  <si>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</si>
  <si>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</si>
  <si>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</si>
  <si>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</si>
  <si>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</si>
  <si>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</si>
  <si>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</si>
  <si>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</si>
  <si>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</si>
  <si>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</si>
  <si>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</si>
  <si>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</si>
  <si>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</si>
  <si>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</si>
  <si>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</si>
  <si>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</si>
  <si>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</si>
  <si>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</si>
  <si>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</si>
  <si>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</si>
  <si>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</si>
  <si>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</si>
  <si>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</si>
  <si>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</si>
  <si>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</si>
  <si>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</si>
  <si>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</si>
  <si>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</si>
  <si>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</si>
  <si>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</si>
  <si>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</si>
  <si>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</si>
  <si>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</si>
  <si>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</si>
  <si>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</si>
  <si>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</si>
  <si>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</si>
  <si>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</si>
  <si>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</si>
  <si>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</si>
  <si>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</si>
  <si>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</si>
  <si>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</si>
  <si>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</si>
  <si>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</si>
  <si>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</si>
  <si>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</si>
  <si>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</si>
  <si>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</si>
  <si>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</si>
  <si>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</si>
  <si>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</si>
  <si>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</si>
  <si>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</si>
  <si>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</si>
  <si>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</si>
  <si>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</si>
  <si>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</si>
  <si>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</si>
  <si>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</si>
  <si>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</si>
  <si>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</si>
  <si>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</si>
  <si>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</si>
  <si>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</si>
  <si>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</si>
  <si>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</si>
  <si>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</si>
  <si>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</si>
  <si>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</si>
  <si>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</si>
  <si>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</si>
  <si>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</si>
  <si>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</si>
  <si>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</si>
  <si>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</si>
  <si>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</si>
  <si>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</si>
  <si>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</si>
  <si>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</si>
  <si>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</si>
  <si>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</si>
  <si>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</si>
  <si>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</si>
  <si>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</si>
  <si>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</si>
  <si>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</si>
  <si>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</si>
  <si>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</si>
  <si>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</si>
  <si>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</si>
  <si>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</si>
  <si>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</si>
  <si>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</si>
  <si>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</si>
  <si>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</si>
  <si>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</si>
  <si>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</si>
  <si>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</si>
  <si>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</si>
  <si>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</si>
  <si>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</si>
  <si>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</si>
  <si>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</si>
  <si>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</si>
  <si>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</si>
  <si>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</si>
  <si>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</si>
  <si>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</si>
  <si>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</si>
  <si>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</si>
  <si>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</si>
  <si>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</si>
  <si>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</si>
  <si>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</si>
  <si>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</si>
  <si>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</si>
  <si>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</si>
  <si>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</si>
  <si>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</si>
  <si>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</si>
  <si>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</si>
  <si>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</si>
  <si>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</si>
  <si>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</si>
  <si>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</si>
  <si>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</si>
  <si>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</si>
  <si>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</si>
  <si>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</si>
  <si>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</si>
  <si>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</si>
  <si>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</si>
  <si>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</si>
  <si>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</si>
  <si>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</si>
  <si>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</si>
  <si>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</si>
  <si>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</si>
  <si>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</si>
  <si>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</si>
  <si>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</si>
  <si>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</si>
  <si>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</si>
  <si>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</si>
  <si>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</si>
  <si>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</si>
  <si>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</si>
  <si>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</si>
  <si>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</si>
  <si>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</si>
  <si>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</si>
  <si>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</si>
  <si>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</si>
  <si>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</si>
  <si>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</si>
  <si>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</si>
  <si>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</si>
  <si>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</si>
  <si>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</si>
  <si>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</si>
  <si>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</si>
  <si>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</si>
  <si>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</si>
  <si>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</si>
  <si>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</si>
  <si>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</si>
  <si>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</si>
  <si>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</si>
  <si>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</si>
  <si>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</si>
  <si>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</si>
  <si>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</si>
  <si>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</si>
  <si>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</si>
  <si>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</si>
  <si>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</si>
  <si>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</si>
  <si>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</si>
  <si>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</si>
  <si>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</si>
  <si>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</si>
  <si>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</si>
  <si>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</si>
  <si>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</si>
  <si>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</si>
  <si>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</si>
  <si>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</si>
  <si>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</si>
  <si>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</si>
  <si>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</si>
  <si>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</si>
  <si>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</si>
  <si>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</si>
  <si>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</si>
  <si>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</si>
  <si>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</si>
  <si>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</si>
  <si>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</si>
  <si>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</si>
  <si>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</si>
  <si>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</si>
  <si>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</si>
  <si>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</si>
  <si>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</si>
  <si>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</si>
  <si>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</si>
  <si>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</si>
  <si>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</si>
  <si>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</si>
  <si>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</si>
  <si>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</si>
  <si>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</si>
  <si>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</si>
  <si>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</si>
  <si>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</si>
  <si>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</si>
  <si>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</si>
  <si>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</si>
  <si>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</si>
  <si>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</si>
  <si>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</si>
  <si>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</si>
  <si>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</si>
  <si>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</si>
  <si>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</si>
  <si>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</si>
  <si>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</si>
  <si>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</si>
  <si>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</si>
  <si>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</si>
  <si>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</si>
  <si>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</si>
  <si>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</si>
  <si>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</si>
  <si>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</si>
  <si>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</si>
  <si>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</si>
  <si>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</si>
  <si>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</si>
  <si>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</si>
  <si>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</si>
  <si>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</si>
  <si>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</si>
  <si>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</si>
  <si>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</si>
  <si>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</si>
  <si>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</si>
  <si>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</si>
  <si>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</si>
  <si>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</si>
  <si>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</si>
  <si>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</si>
  <si>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</si>
  <si>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</si>
  <si>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</si>
  <si>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</si>
  <si>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</si>
  <si>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</si>
  <si>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</si>
  <si>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</si>
  <si>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</si>
  <si>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</si>
  <si>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</si>
  <si>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</si>
  <si>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</si>
  <si>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</si>
  <si>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</si>
  <si>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</si>
  <si>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</si>
  <si>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</si>
  <si>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</si>
  <si>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</si>
  <si>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</si>
  <si>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</si>
  <si>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</si>
  <si>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</si>
  <si>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</si>
  <si>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</si>
  <si>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</si>
  <si>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</si>
  <si>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</si>
  <si>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</si>
  <si>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</si>
  <si>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</si>
  <si>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</si>
  <si>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</si>
  <si>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</si>
  <si>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</si>
  <si>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</si>
  <si>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</si>
  <si>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</si>
  <si>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</si>
  <si>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</si>
  <si>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</si>
  <si>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</si>
  <si>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</si>
  <si>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</si>
  <si>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</si>
  <si>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</si>
  <si>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</si>
  <si>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</si>
  <si>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</si>
  <si>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</si>
  <si>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</si>
  <si>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</si>
  <si>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</si>
  <si>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</si>
  <si>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</si>
  <si>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</si>
  <si>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</si>
  <si>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</si>
  <si>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</si>
  <si>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</si>
  <si>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</si>
  <si>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</si>
  <si>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</si>
  <si>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</si>
  <si>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</si>
  <si>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</si>
  <si>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</si>
  <si>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</si>
  <si>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</si>
  <si>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</si>
  <si>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</si>
  <si>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</si>
  <si>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</si>
  <si>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</si>
  <si>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</si>
  <si>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</si>
  <si>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</si>
  <si>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</si>
  <si>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</si>
  <si>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</si>
  <si>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</si>
  <si>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</si>
  <si>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</si>
  <si>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</si>
  <si>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</si>
  <si>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</si>
  <si>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</si>
  <si>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</si>
  <si>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</si>
  <si>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</si>
  <si>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</si>
  <si>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</si>
  <si>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</si>
  <si>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</si>
  <si>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</si>
  <si>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</si>
  <si>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</si>
  <si>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</si>
  <si>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</si>
  <si>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</si>
  <si>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</si>
  <si>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</si>
  <si>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</si>
  <si>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</si>
  <si>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</si>
  <si>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</si>
  <si>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</si>
  <si>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</si>
  <si>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</si>
  <si>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</si>
  <si>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</si>
  <si>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</si>
  <si>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</si>
  <si>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</si>
  <si>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</si>
  <si>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</si>
  <si>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</si>
  <si>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</si>
  <si>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</si>
  <si>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</si>
  <si>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</si>
  <si>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</si>
  <si>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</si>
  <si>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</si>
  <si>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</si>
  <si>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</si>
  <si>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</si>
  <si>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</si>
  <si>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</si>
  <si>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</si>
  <si>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</si>
  <si>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</si>
  <si>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</si>
  <si>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</si>
  <si>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</si>
  <si>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</si>
  <si>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</si>
  <si>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</si>
  <si>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</si>
  <si>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</si>
  <si>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</si>
  <si>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</si>
  <si>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</si>
  <si>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</si>
  <si>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</si>
  <si>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</si>
  <si>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</si>
  <si>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</si>
  <si>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</si>
  <si>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</si>
  <si>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</si>
  <si>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</si>
  <si>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</si>
  <si>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</si>
  <si>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</si>
  <si>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</si>
  <si>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</si>
  <si>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</si>
  <si>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</si>
  <si>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</si>
  <si>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</si>
  <si>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</si>
  <si>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</si>
  <si>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</si>
  <si>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</si>
  <si>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</si>
  <si>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</si>
  <si>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</si>
  <si>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</si>
  <si>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</si>
  <si>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</si>
  <si>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</si>
  <si>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</si>
  <si>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</si>
  <si>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</si>
  <si>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</si>
  <si>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</si>
  <si>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</si>
  <si>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</si>
  <si>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</si>
  <si>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</si>
  <si>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</si>
  <si>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</si>
  <si>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</si>
  <si>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</si>
  <si>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</si>
  <si>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</si>
  <si>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</si>
  <si>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</si>
  <si>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</si>
  <si>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</si>
  <si>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</si>
  <si>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</si>
  <si>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</si>
  <si>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</si>
  <si>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</si>
  <si>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</si>
  <si>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</si>
  <si>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</si>
  <si>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</si>
  <si>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</si>
  <si>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</si>
  <si>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</si>
  <si>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</si>
  <si>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</si>
  <si>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</si>
  <si>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</si>
  <si>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</si>
  <si>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</si>
  <si>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</si>
  <si>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</si>
  <si>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</si>
  <si>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</si>
  <si>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</si>
  <si>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</si>
  <si>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</si>
  <si>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</si>
  <si>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</si>
  <si>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</si>
  <si>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</si>
  <si>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</si>
  <si>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</si>
  <si>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</si>
  <si>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</si>
  <si>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</si>
  <si>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</si>
  <si>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</si>
  <si>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</si>
  <si>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</si>
  <si>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</si>
  <si>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</si>
  <si>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</si>
  <si>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</si>
  <si>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</si>
  <si>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</si>
  <si>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</si>
  <si>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</si>
  <si>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</si>
  <si>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</si>
  <si>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</si>
  <si>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</si>
  <si>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</si>
  <si>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</si>
  <si>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</si>
  <si>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</si>
  <si>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</si>
  <si>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</si>
  <si>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</si>
  <si>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</si>
  <si>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</si>
  <si>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</si>
  <si>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</si>
  <si>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</si>
  <si>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</si>
  <si>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</si>
  <si>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</si>
  <si>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</si>
  <si>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</si>
  <si>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</si>
  <si>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</si>
  <si>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</si>
  <si>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</si>
  <si>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</si>
  <si>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</si>
  <si>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</si>
  <si>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</si>
  <si>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</si>
  <si>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</si>
  <si>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</si>
  <si>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</si>
  <si>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</si>
  <si>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</si>
  <si>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</si>
  <si>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</si>
  <si>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</si>
  <si>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</si>
  <si>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</si>
  <si>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</si>
  <si>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</si>
  <si>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</si>
  <si>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</si>
  <si>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</si>
  <si>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</si>
  <si>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</si>
  <si>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</si>
  <si>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</si>
  <si>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</si>
  <si>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</si>
  <si>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</si>
  <si>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</si>
  <si>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</si>
  <si>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</si>
  <si>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</si>
  <si>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</si>
  <si>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</si>
  <si>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</si>
  <si>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</si>
  <si>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</si>
  <si>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</si>
  <si>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</si>
  <si>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</si>
  <si>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</si>
  <si>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</si>
  <si>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</si>
  <si>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</si>
  <si>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</si>
  <si>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</si>
  <si>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</si>
  <si>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</si>
  <si>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</si>
  <si>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</si>
  <si>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</si>
  <si>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</si>
  <si>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</si>
  <si>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</si>
  <si>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</si>
  <si>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</si>
  <si>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</si>
  <si>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</si>
  <si>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</si>
  <si>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</si>
  <si>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</si>
  <si>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</si>
  <si>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</si>
  <si>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</si>
  <si>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</si>
  <si>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</si>
  <si>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</si>
  <si>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</si>
  <si>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</si>
  <si>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</si>
  <si>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</si>
  <si>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</si>
  <si>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</si>
  <si>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</si>
  <si>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</si>
  <si>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</si>
  <si>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</si>
  <si>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</si>
  <si>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</si>
  <si>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</si>
  <si>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</si>
  <si>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</si>
  <si>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</si>
  <si>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</si>
  <si>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</si>
  <si>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</si>
  <si>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</si>
  <si>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</si>
  <si>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</si>
  <si>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</si>
  <si>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</si>
  <si>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</si>
  <si>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</si>
  <si>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</si>
  <si>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</si>
  <si>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</si>
  <si>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</si>
  <si>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</si>
  <si>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</si>
  <si>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</si>
  <si>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</si>
  <si>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</si>
  <si>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</si>
  <si>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</si>
  <si>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</si>
  <si>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</si>
  <si>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</si>
  <si>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</si>
  <si>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</si>
  <si>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</si>
  <si>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</si>
  <si>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</si>
  <si>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</si>
  <si>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</si>
  <si>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</si>
  <si>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</si>
  <si>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</si>
  <si>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</si>
  <si>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</si>
  <si>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</si>
  <si>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</si>
  <si>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</si>
  <si>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</si>
  <si>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</si>
  <si>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</si>
  <si>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</si>
  <si>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</si>
  <si>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</si>
  <si>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</si>
  <si>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</si>
  <si>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</si>
  <si>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</si>
  <si>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</si>
  <si>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</si>
  <si>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</si>
  <si>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</si>
  <si>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</si>
  <si>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</si>
  <si>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</si>
  <si>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</si>
  <si>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</si>
  <si>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</si>
  <si>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</si>
  <si>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</si>
  <si>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</si>
  <si>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</si>
  <si>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</si>
  <si>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</si>
  <si>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</si>
  <si>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</si>
  <si>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</si>
  <si>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</si>
  <si>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</si>
  <si>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</si>
  <si>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</si>
  <si>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</si>
  <si>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</si>
  <si>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</si>
  <si>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</si>
  <si>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</si>
  <si>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</si>
  <si>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</si>
  <si>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</si>
  <si>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</si>
  <si>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</si>
  <si>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</si>
  <si>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</si>
  <si>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</si>
  <si>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</si>
  <si>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</si>
  <si>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</si>
  <si>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</si>
  <si>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</si>
  <si>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</si>
  <si>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</si>
  <si>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</si>
  <si>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</si>
  <si>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</si>
  <si>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</si>
  <si>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</si>
  <si>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</si>
  <si>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</si>
  <si>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</si>
  <si>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</si>
  <si>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</si>
  <si>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</si>
  <si>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</si>
  <si>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</si>
  <si>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</si>
  <si>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</si>
  <si>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</si>
  <si>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</si>
  <si>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</si>
  <si>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</si>
  <si>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</si>
  <si>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</si>
  <si>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</si>
  <si>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</si>
  <si>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</si>
  <si>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</si>
  <si>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</si>
  <si>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</si>
  <si>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</si>
  <si>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</si>
  <si>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</si>
  <si>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</si>
  <si>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</si>
  <si>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</si>
  <si>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</si>
  <si>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</si>
  <si>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</si>
  <si>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</si>
  <si>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</si>
  <si>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</si>
  <si>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</si>
  <si>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</si>
  <si>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</si>
  <si>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</si>
  <si>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</si>
  <si>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</si>
  <si>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</si>
  <si>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</si>
  <si>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</si>
  <si>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</si>
  <si>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</si>
  <si>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</si>
  <si>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</si>
  <si>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</si>
  <si>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</si>
  <si>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</si>
  <si>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</si>
  <si>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</si>
  <si>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</si>
  <si>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</si>
  <si>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</si>
  <si>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</si>
  <si>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</si>
  <si>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</si>
  <si>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</si>
  <si>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</si>
  <si>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</si>
  <si>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</si>
  <si>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</si>
  <si>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</si>
  <si>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</si>
  <si>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</si>
  <si>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</si>
  <si>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</si>
  <si>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</si>
  <si>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</si>
  <si>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</si>
  <si>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</si>
  <si>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</si>
  <si>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</si>
  <si>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</si>
  <si>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</si>
  <si>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</si>
  <si>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</si>
  <si>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</si>
  <si>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</si>
  <si>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</si>
  <si>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</si>
  <si>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</si>
  <si>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</si>
  <si>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</si>
  <si>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</si>
  <si>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</si>
  <si>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</si>
  <si>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</si>
  <si>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</si>
  <si>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</si>
  <si>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</si>
  <si>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</si>
  <si>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</si>
  <si>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</si>
  <si>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</si>
  <si>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</si>
  <si>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</si>
  <si>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</si>
  <si>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</si>
  <si>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</si>
  <si>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</si>
  <si>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</si>
  <si>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</si>
  <si>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</si>
  <si>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</si>
  <si>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</si>
  <si>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</si>
  <si>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</si>
  <si>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</si>
  <si>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</si>
  <si>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</si>
  <si>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</si>
  <si>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</si>
  <si>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</si>
  <si>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</si>
  <si>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</si>
  <si>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</si>
  <si>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</si>
  <si>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</si>
  <si>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</si>
  <si>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</si>
  <si>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</si>
  <si>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</si>
  <si>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</si>
  <si>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</si>
  <si>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</si>
  <si>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</si>
  <si>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</si>
  <si>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</si>
  <si>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</si>
  <si>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</si>
  <si>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</si>
  <si>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</si>
  <si>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</si>
  <si>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</si>
  <si>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</si>
  <si>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</si>
  <si>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</si>
  <si>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</si>
  <si>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</si>
  <si>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</si>
  <si>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</si>
  <si>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</si>
  <si>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</si>
  <si>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</si>
  <si>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</si>
  <si>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</si>
  <si>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</si>
  <si>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</si>
  <si>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</si>
  <si>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</si>
  <si>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</si>
  <si>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</si>
  <si>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</si>
  <si>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</si>
  <si>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</si>
  <si>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</si>
  <si>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</si>
  <si>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</si>
  <si>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</si>
  <si>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</si>
  <si>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</si>
  <si>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</si>
  <si>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</si>
  <si>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</si>
  <si>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</si>
  <si>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</si>
  <si>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</si>
  <si>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</si>
  <si>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</si>
  <si>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</si>
  <si>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</si>
  <si>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</si>
  <si>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</si>
  <si>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</si>
  <si>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</si>
  <si>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</si>
  <si>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</si>
  <si>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</si>
  <si>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</si>
  <si>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</si>
  <si>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</si>
  <si>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</si>
  <si>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</si>
  <si>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</si>
  <si>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</si>
  <si>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</si>
  <si>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</si>
  <si>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</si>
  <si>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</si>
  <si>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</si>
  <si>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</si>
  <si>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</si>
  <si>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</si>
  <si>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</si>
  <si>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</si>
  <si>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</si>
  <si>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</si>
  <si>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</si>
  <si>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</si>
  <si>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</si>
  <si>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</si>
  <si>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</si>
  <si>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</si>
  <si>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</si>
  <si>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</si>
  <si>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</si>
  <si>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</si>
  <si>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</si>
  <si>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</si>
  <si>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</si>
  <si>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</si>
  <si>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</si>
  <si>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</si>
  <si>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</si>
  <si>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</si>
  <si>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</si>
  <si>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</si>
  <si>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</si>
  <si>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</si>
  <si>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</si>
  <si>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</si>
  <si>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</si>
  <si>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</si>
  <si>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</si>
  <si>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</si>
  <si>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</si>
  <si>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</si>
  <si>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</si>
  <si>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</si>
  <si>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</si>
  <si>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</si>
  <si>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</si>
  <si>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</si>
  <si>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</si>
  <si>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</si>
  <si>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</si>
  <si>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</si>
  <si>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</si>
  <si>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</si>
  <si>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</si>
  <si>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</si>
  <si>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</si>
  <si>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</si>
  <si>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</si>
  <si>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</si>
  <si>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</si>
  <si>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</si>
  <si>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</si>
  <si>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</si>
  <si>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</si>
  <si>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</si>
  <si>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</si>
  <si>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</si>
  <si>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</si>
  <si>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</si>
  <si>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</si>
  <si>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</si>
  <si>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</si>
  <si>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</si>
  <si>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</si>
  <si>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</si>
  <si>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</si>
  <si>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</si>
  <si>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</si>
  <si>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</si>
  <si>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</si>
  <si>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</si>
  <si>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</si>
  <si>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</si>
  <si>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</si>
  <si>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</si>
  <si>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</si>
  <si>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</si>
  <si>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</si>
  <si>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</si>
  <si>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</si>
  <si>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</si>
  <si>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</si>
  <si>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</si>
  <si>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</si>
  <si>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</si>
  <si>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</si>
  <si>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</si>
  <si>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</si>
  <si>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</si>
  <si>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</si>
  <si>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</si>
  <si>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</si>
  <si>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</si>
  <si>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</si>
  <si>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</si>
  <si>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</si>
  <si>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</si>
  <si>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</si>
  <si>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</si>
  <si>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</si>
  <si>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</si>
  <si>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</si>
  <si>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</si>
  <si>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</si>
  <si>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</si>
  <si>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</si>
  <si>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</si>
  <si>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</si>
  <si>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</si>
  <si>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</si>
  <si>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</si>
  <si>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</si>
  <si>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</si>
  <si>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</si>
  <si>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</si>
  <si>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</si>
  <si>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</si>
  <si>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</si>
  <si>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</si>
  <si>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</si>
  <si>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</si>
  <si>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</si>
  <si>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</si>
  <si>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</si>
  <si>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</si>
  <si>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</si>
  <si>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</si>
  <si>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</si>
  <si>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</si>
  <si>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</si>
  <si>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</si>
  <si>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</si>
  <si>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</si>
  <si>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</si>
  <si>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</si>
  <si>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</si>
  <si>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</si>
  <si>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</si>
  <si>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</si>
  <si>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</si>
  <si>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</si>
  <si>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</si>
  <si>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</si>
  <si>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</si>
  <si>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</si>
  <si>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</si>
  <si>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</si>
  <si>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</si>
  <si>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</si>
  <si>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</si>
  <si>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</si>
  <si>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</si>
  <si>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</si>
  <si>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</si>
  <si>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</si>
  <si>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</si>
  <si>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</si>
  <si>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</si>
  <si>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</si>
  <si>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</si>
  <si>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</si>
  <si>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</si>
  <si>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</si>
  <si>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</si>
  <si>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</si>
  <si>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</si>
  <si>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</si>
  <si>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</si>
  <si>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</si>
  <si>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</si>
  <si>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</si>
  <si>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</si>
  <si>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</si>
  <si>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</si>
  <si>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</si>
  <si>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</si>
  <si>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</si>
  <si>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</si>
  <si>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</si>
  <si>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</si>
  <si>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</si>
  <si>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</si>
  <si>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</si>
  <si>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</si>
  <si>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</si>
  <si>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</si>
  <si>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</si>
  <si>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</si>
  <si>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</si>
  <si>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</si>
  <si>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</si>
  <si>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</si>
  <si>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</si>
  <si>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</si>
  <si>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</si>
  <si>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</si>
  <si>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</si>
  <si>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</si>
  <si>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</si>
  <si>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</si>
  <si>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</si>
  <si>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</si>
  <si>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</si>
  <si>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</si>
  <si>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</si>
  <si>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</si>
  <si>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</si>
  <si>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</si>
  <si>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</si>
  <si>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</si>
  <si>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</si>
  <si>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</si>
  <si>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</si>
  <si>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</si>
  <si>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</si>
  <si>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</si>
  <si>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</si>
  <si>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</si>
  <si>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</si>
  <si>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</si>
  <si>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</si>
  <si>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</si>
  <si>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</si>
  <si>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</si>
  <si>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</si>
  <si>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</si>
  <si>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</si>
  <si>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</si>
  <si>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</si>
  <si>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</si>
  <si>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</si>
  <si>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</si>
  <si>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</si>
  <si>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</si>
  <si>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</si>
  <si>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</si>
  <si>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</si>
  <si>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</si>
  <si>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</si>
  <si>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</si>
  <si>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</si>
  <si>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</si>
  <si>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</si>
  <si>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</si>
  <si>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</si>
  <si>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</si>
  <si>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</si>
  <si>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</si>
  <si>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</si>
  <si>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</si>
  <si>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</si>
  <si>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</si>
  <si>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</si>
  <si>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</si>
  <si>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</si>
  <si>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</si>
  <si>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</si>
  <si>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</si>
  <si>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</si>
  <si>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</si>
  <si>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</si>
  <si>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</si>
  <si>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</si>
  <si>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</si>
  <si>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</si>
  <si>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</si>
  <si>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</si>
  <si>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</si>
  <si>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</si>
  <si>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</si>
  <si>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</si>
  <si>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</si>
  <si>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</si>
  <si>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</si>
  <si>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</si>
  <si>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</si>
  <si>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</si>
  <si>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</si>
  <si>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</si>
  <si>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</si>
  <si>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</si>
  <si>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</si>
  <si>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</si>
  <si>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</si>
  <si>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</si>
  <si>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</si>
  <si>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</si>
  <si>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</si>
  <si>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</si>
  <si>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</si>
  <si>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</si>
  <si>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</si>
  <si>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</si>
  <si>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</si>
  <si>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</si>
  <si>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</si>
  <si>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</si>
  <si>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</si>
  <si>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</si>
  <si>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</si>
  <si>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</si>
  <si>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</si>
  <si>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</si>
  <si>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</si>
  <si>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</si>
  <si>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</si>
  <si>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</si>
  <si>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</si>
  <si>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</si>
  <si>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</si>
  <si>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</si>
  <si>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</si>
  <si>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</si>
  <si>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</si>
  <si>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</si>
  <si>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</si>
  <si>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</si>
  <si>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</si>
  <si>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</si>
  <si>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</si>
  <si>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</si>
  <si>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</si>
  <si>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</si>
  <si>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</si>
  <si>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</si>
  <si>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</si>
  <si>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</si>
  <si>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</si>
  <si>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</si>
  <si>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</si>
  <si>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</si>
  <si>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</si>
  <si>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</si>
  <si>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</si>
  <si>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</si>
  <si>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</si>
  <si>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</si>
  <si>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</si>
  <si>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</si>
  <si>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</si>
  <si>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</si>
  <si>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</si>
  <si>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</si>
  <si>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</si>
  <si>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</si>
  <si>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</si>
  <si>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</si>
  <si>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</si>
  <si>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</si>
  <si>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</si>
  <si>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</si>
  <si>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</si>
  <si>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</si>
  <si>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</si>
  <si>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</si>
  <si>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</si>
  <si>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</si>
  <si>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</si>
  <si>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</si>
  <si>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</si>
  <si>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</si>
  <si>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</si>
  <si>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</si>
  <si>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</si>
  <si>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</si>
  <si>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</si>
  <si>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</si>
  <si>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</si>
  <si>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</si>
  <si>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</si>
  <si>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</si>
  <si>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</si>
  <si>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</si>
  <si>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</si>
  <si>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</si>
  <si>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</si>
  <si>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</si>
  <si>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</si>
  <si>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</si>
  <si>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</si>
  <si>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</si>
  <si>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</si>
  <si>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</si>
  <si>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</si>
  <si>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</si>
  <si>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</si>
  <si>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</si>
  <si>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</si>
  <si>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</si>
  <si>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</si>
  <si>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</si>
  <si>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</si>
  <si>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</si>
  <si>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</si>
  <si>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</si>
  <si>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</si>
  <si>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</si>
  <si>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</si>
  <si>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</si>
  <si>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</si>
  <si>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</si>
  <si>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</si>
  <si>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</si>
  <si>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</si>
  <si>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</si>
  <si>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</si>
  <si>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</si>
  <si>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</si>
  <si>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</si>
  <si>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</si>
  <si>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</si>
  <si>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</si>
  <si>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</si>
  <si>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</si>
  <si>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</si>
  <si>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</si>
  <si>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</si>
  <si>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</si>
  <si>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</si>
  <si>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</si>
  <si>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</si>
  <si>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</si>
  <si>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</si>
  <si>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</si>
  <si>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</si>
  <si>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</si>
  <si>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</si>
  <si>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</si>
  <si>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</si>
  <si>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</si>
  <si>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</si>
  <si>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</si>
  <si>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</si>
  <si>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</si>
  <si>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</si>
  <si>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</si>
  <si>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</si>
  <si>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</si>
  <si>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</si>
  <si>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</si>
  <si>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</si>
  <si>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</si>
  <si>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</si>
  <si>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</si>
  <si>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</si>
  <si>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</si>
  <si>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</si>
  <si>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</si>
  <si>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</si>
  <si>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</si>
  <si>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</si>
  <si>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</si>
  <si>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</si>
  <si>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</si>
  <si>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</si>
  <si>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</si>
  <si>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</si>
  <si>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</si>
  <si>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</si>
  <si>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</si>
  <si>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</si>
  <si>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</si>
  <si>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</si>
  <si>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</si>
  <si>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</si>
  <si>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</si>
  <si>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</si>
  <si>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</si>
  <si>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</si>
  <si>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</si>
  <si>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</si>
  <si>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</si>
  <si>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</si>
  <si>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</si>
  <si>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</si>
  <si>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</si>
  <si>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</si>
  <si>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</si>
  <si>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</si>
  <si>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</si>
  <si>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</si>
  <si>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</si>
  <si>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</si>
  <si>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</si>
  <si>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</si>
  <si>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</si>
  <si>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</si>
  <si>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</si>
  <si>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</si>
  <si>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</si>
  <si>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</si>
  <si>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</si>
  <si>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</si>
  <si>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</si>
  <si>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</si>
  <si>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</si>
  <si>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</si>
  <si>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</si>
  <si>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</si>
  <si>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</si>
  <si>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</si>
  <si>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</si>
  <si>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</si>
  <si>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</si>
  <si>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</si>
  <si>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</si>
  <si>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</si>
  <si>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</si>
  <si>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</si>
  <si>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</si>
  <si>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</si>
  <si>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</si>
  <si>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</si>
  <si>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</si>
  <si>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</si>
  <si>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</si>
  <si>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</si>
  <si>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</si>
  <si>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</si>
  <si>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</si>
  <si>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</si>
  <si>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</si>
  <si>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</si>
  <si>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</si>
  <si>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</si>
  <si>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</si>
  <si>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</si>
  <si>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</si>
  <si>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</si>
  <si>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</si>
  <si>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</si>
  <si>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</si>
  <si>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</si>
  <si>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</si>
  <si>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</si>
  <si>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</si>
  <si>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</si>
  <si>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</si>
  <si>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</si>
  <si>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</si>
  <si>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</si>
  <si>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</si>
  <si>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</si>
  <si>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</si>
  <si>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</si>
  <si>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</si>
  <si>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</si>
  <si>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</si>
  <si>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</si>
  <si>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</si>
  <si>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</si>
  <si>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</si>
  <si>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</si>
  <si>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</si>
  <si>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</si>
  <si>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</si>
  <si>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</si>
  <si>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</si>
  <si>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</si>
  <si>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</si>
  <si>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</si>
  <si>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</si>
  <si>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</si>
  <si>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</si>
  <si>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</si>
  <si>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</si>
  <si>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</si>
  <si>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</si>
  <si>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</si>
  <si>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</si>
  <si>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</si>
  <si>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</si>
  <si>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</si>
  <si>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</si>
  <si>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</si>
  <si>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</si>
  <si>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</si>
  <si>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</si>
  <si>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</si>
  <si>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</si>
  <si>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</si>
  <si>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</si>
  <si>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</si>
  <si>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</si>
  <si>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</si>
  <si>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</si>
  <si>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</si>
  <si>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</si>
  <si>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</si>
  <si>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</si>
  <si>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</si>
  <si>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</si>
  <si>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</si>
  <si>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</si>
  <si>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</si>
  <si>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</si>
  <si>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</si>
  <si>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</si>
  <si>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</si>
  <si>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</si>
  <si>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</si>
  <si>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</si>
  <si>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</si>
  <si>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</si>
  <si>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</si>
  <si>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</si>
  <si>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</si>
  <si>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</si>
  <si>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</si>
  <si>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</si>
  <si>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</si>
  <si>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</si>
  <si>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</si>
  <si>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</si>
  <si>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</si>
  <si>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</si>
  <si>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</si>
  <si>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</si>
  <si>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</si>
  <si>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</si>
  <si>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</si>
  <si>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</si>
  <si>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</si>
  <si>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</si>
  <si>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</si>
  <si>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</si>
  <si>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</si>
  <si>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</si>
  <si>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</si>
  <si>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</si>
  <si>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</si>
  <si>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</si>
  <si>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</si>
  <si>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</si>
  <si>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</si>
  <si>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</si>
  <si>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</si>
  <si>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</si>
  <si>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</si>
  <si>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</si>
  <si>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</si>
  <si>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</si>
  <si>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</si>
  <si>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</si>
  <si>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</si>
  <si>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</si>
  <si>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</si>
  <si>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</si>
  <si>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</si>
  <si>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</si>
  <si>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</si>
  <si>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</si>
  <si>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</si>
  <si>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</si>
  <si>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</si>
  <si>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</si>
  <si>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</si>
  <si>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</si>
  <si>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</si>
  <si>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</si>
  <si>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</si>
  <si>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</si>
  <si>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</si>
  <si>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</si>
  <si>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</si>
  <si>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</si>
  <si>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</si>
  <si>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</si>
  <si>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</si>
  <si>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</si>
  <si>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</si>
  <si>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</si>
  <si>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</si>
  <si>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</si>
  <si>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</si>
  <si>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</si>
  <si>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</si>
  <si>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</si>
  <si>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</si>
  <si>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</si>
  <si>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</si>
  <si>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</si>
  <si>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</si>
  <si>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</si>
  <si>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</si>
  <si>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</si>
  <si>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</si>
  <si>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</si>
  <si>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</si>
  <si>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</si>
  <si>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</si>
  <si>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</si>
  <si>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</si>
  <si>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</si>
  <si>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</si>
  <si>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</si>
  <si>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</si>
  <si>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</si>
  <si>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</si>
  <si>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</si>
  <si>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</si>
  <si>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</si>
  <si>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</si>
  <si>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</si>
  <si>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</si>
  <si>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</si>
  <si>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</si>
  <si>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</si>
  <si>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</si>
  <si>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</si>
  <si>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</si>
  <si>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</si>
  <si>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</si>
  <si>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</si>
  <si>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</si>
  <si>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</si>
  <si>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</si>
  <si>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</si>
  <si>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</si>
  <si>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</si>
  <si>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</si>
  <si>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</si>
  <si>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</si>
  <si>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</si>
  <si>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</si>
  <si>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</si>
  <si>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</si>
  <si>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</si>
  <si>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</si>
  <si>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</si>
  <si>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</si>
  <si>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</si>
  <si>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</si>
  <si>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</si>
  <si>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</si>
  <si>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</si>
  <si>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</si>
  <si>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</si>
  <si>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</si>
  <si>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</si>
  <si>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</si>
  <si>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</si>
  <si>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</si>
  <si>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</si>
  <si>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</si>
  <si>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</si>
  <si>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</si>
  <si>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</si>
  <si>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</si>
  <si>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</si>
  <si>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</si>
  <si>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</si>
  <si>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</si>
  <si>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</si>
  <si>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</si>
  <si>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</si>
  <si>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</si>
  <si>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</si>
  <si>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</si>
  <si>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</si>
  <si>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</si>
  <si>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</si>
  <si>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</si>
  <si>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</si>
  <si>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</si>
  <si>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</si>
  <si>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</si>
  <si>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</si>
  <si>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</si>
  <si>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</si>
  <si>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</si>
  <si>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</si>
  <si>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</si>
  <si>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</si>
  <si>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</si>
  <si>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</si>
  <si>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</si>
  <si>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</si>
  <si>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</si>
  <si>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</si>
  <si>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</si>
  <si>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</si>
  <si>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</si>
  <si>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</si>
  <si>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</si>
  <si>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</si>
  <si>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</si>
  <si>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</si>
  <si>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</si>
  <si>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</si>
  <si>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</si>
  <si>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</si>
  <si>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</si>
  <si>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</si>
  <si>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</si>
  <si>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</si>
  <si>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</si>
  <si>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</si>
  <si>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</si>
  <si>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</si>
  <si>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</si>
  <si>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</si>
  <si>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</si>
  <si>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</si>
  <si>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</si>
  <si>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</si>
  <si>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</si>
  <si>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</si>
  <si>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</si>
  <si>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</si>
  <si>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</si>
  <si>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</si>
  <si>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</si>
  <si>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</si>
  <si>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</si>
  <si>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</si>
  <si>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</si>
  <si>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</si>
  <si>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</si>
  <si>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</si>
  <si>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</si>
  <si>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</si>
  <si>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</si>
  <si>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</si>
  <si>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</si>
  <si>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</si>
  <si>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</si>
  <si>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</si>
  <si>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</si>
  <si>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</si>
  <si>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</si>
  <si>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</si>
  <si>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</si>
  <si>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</si>
  <si>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</si>
  <si>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</si>
  <si>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</si>
  <si>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</si>
  <si>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</si>
  <si>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</si>
  <si>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</si>
  <si>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</si>
  <si>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</si>
  <si>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</si>
  <si>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</si>
  <si>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</si>
  <si>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</si>
  <si>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</si>
  <si>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</si>
  <si>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</si>
  <si>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</si>
  <si>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</si>
  <si>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</si>
  <si>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</si>
  <si>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</si>
  <si>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</si>
  <si>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</si>
  <si>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</si>
  <si>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</si>
  <si>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</si>
  <si>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</si>
  <si>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</si>
  <si>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</si>
  <si>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</si>
  <si>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</si>
  <si>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</si>
  <si>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</si>
  <si>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</si>
  <si>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</si>
  <si>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</si>
  <si>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</si>
  <si>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</si>
  <si>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</si>
  <si>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</si>
  <si>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</si>
  <si>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</si>
  <si>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</si>
  <si>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</si>
  <si>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</si>
  <si>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</si>
  <si>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</si>
  <si>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</si>
  <si>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</si>
  <si>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</si>
  <si>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</si>
  <si>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</si>
  <si>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</si>
  <si>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</si>
  <si>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</si>
  <si>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</si>
  <si>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</si>
  <si>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</si>
  <si>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</si>
  <si>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</si>
  <si>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</si>
  <si>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</si>
  <si>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</si>
  <si>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</si>
  <si>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</si>
  <si>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</si>
  <si>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</si>
  <si>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</si>
  <si>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</si>
  <si>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</si>
  <si>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</si>
  <si>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</si>
  <si>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</si>
  <si>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</si>
  <si>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</si>
  <si>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</si>
  <si>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</si>
  <si>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</si>
  <si>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</si>
  <si>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</si>
  <si>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</si>
  <si>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</si>
  <si>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</si>
  <si>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</si>
  <si>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</si>
  <si>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</si>
  <si>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</si>
  <si>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</si>
  <si>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</si>
  <si>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</si>
  <si>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</si>
  <si>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</si>
  <si>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</si>
  <si>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</si>
  <si>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</si>
  <si>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</si>
  <si>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</si>
  <si>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</si>
  <si>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</si>
  <si>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</si>
  <si>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</si>
  <si>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</si>
  <si>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</si>
  <si>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</si>
  <si>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</si>
  <si>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</si>
  <si>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</si>
  <si>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</si>
  <si>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</si>
  <si>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</si>
  <si>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</si>
  <si>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</si>
  <si>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</si>
  <si>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</si>
  <si>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</si>
  <si>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</si>
  <si>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</si>
  <si>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</si>
  <si>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</si>
  <si>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</si>
  <si>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</si>
  <si>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</si>
  <si>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</si>
  <si>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</si>
  <si>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</si>
  <si>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</si>
  <si>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</si>
  <si>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</si>
  <si>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</si>
  <si>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</si>
  <si>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</si>
  <si>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</si>
  <si>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</si>
  <si>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</si>
  <si>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</si>
  <si>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</si>
  <si>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</si>
  <si>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</si>
  <si>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</si>
  <si>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</si>
  <si>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</si>
  <si>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</si>
  <si>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</si>
  <si>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</si>
  <si>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</si>
  <si>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</si>
  <si>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</si>
  <si>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</si>
  <si>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</si>
  <si>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</si>
  <si>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</si>
  <si>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</si>
  <si>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</si>
  <si>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</si>
  <si>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</si>
  <si>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</si>
  <si>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</si>
  <si>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</si>
  <si>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</si>
  <si>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</si>
  <si>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</si>
  <si>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</si>
  <si>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</si>
  <si>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</si>
  <si>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</si>
  <si>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</si>
  <si>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</si>
  <si>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</si>
  <si>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</si>
  <si>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</si>
  <si>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</si>
  <si>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</si>
  <si>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</si>
  <si>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</si>
  <si>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</si>
  <si>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</si>
  <si>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</si>
  <si>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</si>
  <si>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</si>
  <si>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</si>
  <si>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</si>
  <si>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</si>
  <si>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</si>
  <si>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</si>
  <si>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</si>
  <si>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</si>
  <si>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</si>
  <si>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</si>
  <si>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</si>
  <si>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</si>
  <si>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</si>
  <si>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</si>
  <si>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</si>
  <si>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</si>
  <si>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</si>
  <si>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</si>
  <si>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</si>
  <si>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</si>
  <si>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</si>
  <si>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</si>
  <si>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</si>
  <si>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</si>
  <si>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</si>
  <si>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</si>
  <si>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</si>
  <si>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</si>
  <si>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</si>
  <si>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</si>
  <si>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</si>
  <si>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</si>
  <si>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</si>
  <si>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</si>
  <si>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</si>
  <si>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</si>
  <si>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</si>
  <si>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</si>
  <si>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</si>
  <si>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</si>
  <si>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</si>
  <si>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</si>
  <si>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</si>
  <si>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</si>
  <si>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</si>
  <si>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</si>
  <si>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</si>
  <si>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</si>
  <si>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</si>
  <si>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</si>
  <si>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</si>
  <si>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</si>
  <si>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</si>
  <si>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</si>
  <si>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</si>
  <si>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</si>
  <si>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</si>
  <si>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</si>
  <si>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</si>
  <si>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</si>
  <si>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</si>
  <si>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</si>
  <si>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</si>
  <si>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</si>
  <si>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</si>
  <si>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</si>
  <si>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</si>
  <si>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</si>
  <si>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</si>
  <si>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</si>
  <si>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</si>
  <si>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</si>
  <si>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</si>
  <si>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</si>
  <si>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</si>
  <si>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</si>
  <si>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</si>
  <si>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</si>
  <si>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</si>
  <si>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</si>
  <si>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</si>
  <si>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</si>
  <si>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</si>
  <si>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</si>
  <si>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</si>
  <si>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</si>
  <si>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</si>
  <si>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</si>
  <si>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</si>
  <si>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</si>
  <si>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</si>
  <si>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</si>
  <si>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</si>
  <si>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</si>
  <si>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</si>
  <si>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</si>
  <si>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</si>
  <si>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</si>
  <si>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</si>
  <si>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</si>
  <si>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</si>
  <si>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</si>
  <si>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</si>
  <si>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</si>
  <si>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</si>
  <si>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</si>
  <si>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</si>
  <si>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</si>
  <si>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</si>
  <si>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</si>
  <si>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</si>
  <si>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</si>
  <si>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</si>
  <si>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</si>
  <si>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</si>
  <si>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</si>
  <si>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</si>
  <si>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</si>
  <si>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</si>
  <si>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</si>
  <si>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</si>
  <si>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</si>
  <si>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</si>
  <si>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</si>
  <si>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</si>
  <si>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</si>
  <si>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</si>
  <si>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</si>
  <si>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</si>
  <si>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</si>
  <si>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</si>
  <si>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</si>
  <si>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</si>
  <si>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</si>
  <si>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</si>
  <si>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</si>
  <si>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</si>
  <si>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</si>
  <si>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</si>
  <si>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</si>
  <si>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</si>
  <si>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</si>
  <si>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</si>
  <si>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</si>
  <si>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</si>
  <si>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</si>
  <si>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</si>
  <si>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</si>
  <si>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</si>
  <si>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</si>
  <si>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</si>
  <si>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</si>
  <si>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</si>
  <si>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</si>
  <si>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</si>
  <si>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</si>
  <si>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</si>
  <si>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</si>
  <si>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</si>
  <si>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</si>
  <si>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</si>
  <si>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</si>
  <si>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</si>
  <si>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</si>
  <si>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</si>
  <si>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</si>
  <si>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</si>
  <si>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</si>
  <si>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</si>
  <si>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</si>
  <si>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</si>
  <si>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</si>
  <si>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</si>
  <si>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</si>
  <si>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</si>
  <si>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</si>
  <si>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</si>
  <si>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</si>
  <si>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</si>
  <si>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</si>
  <si>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</si>
  <si>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</si>
  <si>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</si>
  <si>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</si>
  <si>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</si>
  <si>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</si>
  <si>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</si>
  <si>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</si>
  <si>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</si>
  <si>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</si>
  <si>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</si>
  <si>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</si>
  <si>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</si>
  <si>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</si>
  <si>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</si>
  <si>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</si>
  <si>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</si>
  <si>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</si>
  <si>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</si>
  <si>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</si>
  <si>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</si>
  <si>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</si>
  <si>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</si>
  <si>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</si>
  <si>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</si>
  <si>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</si>
  <si>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</si>
  <si>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</si>
  <si>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</si>
  <si>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</si>
  <si>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</si>
  <si>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</si>
  <si>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</si>
  <si>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</si>
  <si>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</si>
  <si>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</si>
  <si>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</si>
  <si>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</si>
  <si>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</si>
  <si>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</si>
  <si>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</si>
  <si>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</si>
  <si>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</si>
  <si>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</si>
  <si>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</si>
  <si>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</si>
  <si>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</si>
  <si>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</si>
  <si>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</si>
  <si>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</si>
  <si>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</si>
  <si>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</si>
  <si>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</si>
  <si>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</si>
  <si>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</si>
  <si>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</si>
  <si>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</si>
  <si>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</si>
  <si>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</si>
  <si>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</si>
  <si>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</si>
  <si>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</si>
  <si>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</si>
  <si>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</si>
  <si>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</si>
  <si>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</si>
  <si>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</si>
  <si>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</si>
  <si>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</si>
  <si>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</si>
  <si>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</si>
  <si>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</si>
  <si>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</si>
  <si>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</si>
  <si>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</si>
  <si>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</si>
  <si>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</si>
  <si>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</si>
  <si>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</si>
  <si>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</si>
  <si>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</si>
  <si>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</si>
  <si>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</si>
  <si>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</si>
  <si>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</si>
  <si>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</si>
  <si>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</si>
  <si>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</si>
  <si>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</si>
  <si>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</si>
  <si>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</si>
  <si>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</si>
  <si>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</si>
  <si>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</si>
  <si>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</si>
  <si>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</si>
  <si>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</si>
  <si>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</si>
  <si>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</si>
  <si>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</si>
  <si>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</si>
  <si>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</si>
  <si>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</si>
  <si>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</si>
  <si>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</si>
  <si>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</si>
  <si>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</si>
  <si>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</si>
  <si>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</si>
  <si>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</si>
  <si>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</si>
  <si>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</si>
  <si>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</si>
  <si>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</si>
  <si>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</si>
  <si>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</si>
  <si>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</si>
  <si>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</si>
  <si>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</si>
  <si>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</si>
  <si>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</si>
  <si>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</si>
  <si>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</si>
  <si>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</si>
  <si>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</si>
  <si>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</si>
  <si>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</si>
  <si>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</si>
  <si>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</si>
  <si>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</si>
  <si>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</si>
  <si>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</si>
  <si>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</si>
  <si>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</si>
  <si>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</si>
  <si>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</si>
  <si>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</si>
  <si>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</si>
  <si>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</si>
  <si>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</si>
  <si>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</si>
  <si>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</si>
  <si>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</si>
  <si>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</si>
  <si>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</si>
  <si>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</si>
  <si>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</si>
  <si>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</si>
  <si>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</si>
  <si>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</si>
  <si>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</si>
  <si>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</si>
  <si>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</si>
  <si>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</si>
  <si>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</si>
  <si>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</si>
  <si>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</si>
  <si>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</si>
  <si>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</si>
  <si>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</si>
  <si>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</si>
  <si>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</si>
  <si>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</si>
  <si>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</si>
  <si>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</si>
  <si>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</si>
  <si>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</si>
  <si>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</si>
  <si>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</si>
  <si>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</si>
  <si>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</si>
  <si>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</si>
  <si>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</si>
  <si>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</si>
  <si>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</si>
  <si>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</si>
  <si>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</si>
  <si>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</si>
  <si>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</si>
  <si>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</si>
  <si>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</si>
  <si>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</si>
  <si>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</si>
  <si>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</si>
  <si>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</si>
  <si>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</si>
  <si>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</si>
  <si>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</si>
  <si>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</si>
  <si>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</si>
  <si>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</si>
  <si>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</si>
  <si>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</si>
  <si>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</si>
  <si>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</si>
  <si>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</si>
  <si>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</si>
  <si>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</si>
  <si>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</si>
  <si>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</si>
  <si>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</si>
  <si>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</si>
  <si>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</si>
  <si>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</si>
  <si>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</si>
  <si>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</si>
  <si>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</si>
  <si>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</si>
  <si>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</si>
  <si>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</si>
  <si>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</si>
  <si>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</si>
  <si>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</si>
  <si>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</si>
  <si>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</si>
  <si>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</si>
  <si>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</si>
  <si>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</si>
  <si>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</si>
  <si>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</si>
  <si>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</si>
  <si>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</si>
  <si>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</si>
  <si>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</si>
  <si>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</si>
  <si>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</si>
  <si>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</si>
  <si>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</si>
  <si>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</si>
  <si>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</si>
  <si>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</si>
  <si>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</si>
  <si>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</si>
  <si>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</si>
  <si>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</si>
  <si>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</si>
  <si>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</si>
  <si>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</si>
  <si>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</si>
  <si>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</si>
  <si>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</si>
  <si>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</si>
  <si>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</si>
  <si>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</si>
  <si>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</si>
  <si>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</si>
  <si>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</si>
  <si>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</si>
  <si>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</si>
  <si>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</si>
  <si>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</si>
  <si>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</si>
  <si>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</si>
  <si>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</si>
  <si>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</si>
  <si>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</si>
  <si>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</si>
  <si>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</si>
  <si>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</si>
  <si>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</si>
  <si>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</si>
  <si>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</si>
  <si>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</si>
  <si>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</si>
  <si>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</si>
  <si>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</si>
  <si>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</si>
  <si>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</si>
  <si>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</si>
  <si>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</si>
  <si>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</si>
  <si>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</si>
  <si>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</si>
  <si>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</si>
  <si>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</si>
  <si>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</si>
  <si>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</si>
  <si>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</si>
  <si>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</si>
  <si>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</si>
  <si>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</si>
  <si>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</si>
  <si>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</si>
  <si>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</si>
  <si>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</si>
  <si>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</si>
  <si>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</si>
  <si>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</si>
  <si>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</si>
  <si>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</si>
  <si>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</si>
  <si>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</si>
  <si>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</si>
  <si>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</si>
  <si>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</si>
  <si>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</si>
  <si>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</si>
  <si>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</si>
  <si>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</si>
  <si>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</si>
  <si>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</si>
  <si>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</si>
  <si>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</si>
  <si>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</si>
  <si>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</si>
  <si>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</si>
  <si>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</si>
  <si>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</si>
  <si>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</si>
  <si>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</si>
  <si>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</si>
  <si>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</si>
  <si>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</si>
  <si>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</si>
  <si>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</si>
  <si>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</si>
  <si>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</si>
  <si>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</si>
  <si>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</si>
  <si>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</si>
  <si>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</si>
  <si>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</si>
  <si>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</si>
  <si>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</si>
  <si>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</si>
  <si>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</si>
  <si>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</si>
  <si>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</si>
  <si>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</si>
  <si>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</si>
  <si>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</si>
  <si>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</si>
  <si>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</si>
  <si>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</si>
  <si>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</si>
  <si>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</si>
  <si>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</si>
  <si>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</si>
  <si>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</si>
  <si>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</si>
  <si>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</si>
  <si>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</si>
  <si>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</si>
  <si>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</si>
  <si>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</si>
  <si>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</si>
  <si>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</si>
  <si>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</si>
  <si>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</si>
  <si>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</si>
  <si>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</si>
  <si>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</si>
  <si>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</si>
  <si>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</si>
  <si>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</si>
  <si>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</si>
  <si>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</si>
  <si>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</si>
  <si>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</si>
  <si>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</si>
  <si>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</si>
  <si>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</si>
  <si>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</si>
  <si>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</si>
  <si>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</si>
  <si>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</si>
  <si>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</si>
  <si>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</si>
  <si>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</si>
  <si>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</si>
  <si>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</si>
  <si>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</si>
  <si>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</si>
  <si>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</si>
  <si>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</si>
  <si>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</si>
  <si>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</si>
  <si>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</si>
  <si>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</si>
  <si>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</si>
  <si>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</si>
  <si>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</si>
  <si>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</si>
  <si>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</si>
  <si>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</si>
  <si>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</si>
  <si>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</si>
  <si>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</si>
  <si>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</si>
  <si>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</si>
  <si>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</si>
  <si>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</si>
  <si>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</si>
  <si>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</si>
  <si>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</si>
  <si>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</si>
  <si>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</si>
  <si>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</si>
  <si>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</si>
  <si>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</si>
  <si>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</si>
  <si>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</si>
  <si>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</si>
  <si>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</si>
  <si>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</si>
  <si>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</si>
  <si>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</si>
  <si>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</si>
  <si>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</si>
  <si>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</si>
  <si>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</si>
  <si>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</si>
  <si>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</si>
  <si>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</si>
  <si>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</si>
  <si>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</si>
  <si>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</si>
  <si>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</si>
  <si>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</si>
  <si>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</si>
  <si>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</si>
  <si>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</si>
  <si>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</si>
  <si>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</si>
  <si>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</si>
  <si>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</si>
  <si>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</si>
  <si>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</si>
  <si>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</si>
  <si>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</si>
  <si>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</si>
  <si>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</si>
  <si>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</si>
  <si>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</si>
  <si>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</si>
  <si>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</si>
  <si>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</si>
  <si>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</si>
  <si>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</si>
  <si>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</si>
  <si>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</si>
  <si>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</si>
  <si>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</si>
  <si>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</si>
  <si>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</si>
  <si>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</si>
  <si>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</si>
  <si>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</si>
  <si>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</si>
  <si>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</si>
  <si>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</si>
  <si>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</si>
  <si>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</si>
  <si>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</si>
  <si>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</si>
  <si>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</si>
  <si>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</si>
  <si>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</si>
  <si>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</si>
  <si>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</si>
  <si>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</si>
  <si>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</si>
  <si>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</si>
  <si>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</si>
  <si>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</si>
  <si>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</si>
  <si>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</si>
  <si>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</si>
  <si>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</si>
  <si>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</si>
  <si>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</si>
  <si>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</si>
  <si>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</si>
  <si>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</si>
  <si>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</si>
  <si>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</si>
  <si>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</si>
  <si>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</si>
  <si>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</si>
  <si>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</si>
  <si>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</si>
  <si>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</si>
  <si>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</si>
  <si>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</si>
  <si>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</si>
  <si>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</si>
  <si>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</si>
  <si>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</si>
  <si>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</si>
  <si>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</si>
  <si>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</si>
  <si>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</si>
  <si>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</si>
  <si>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</si>
  <si>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</si>
  <si>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</si>
  <si>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</si>
  <si>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</si>
  <si>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</si>
  <si>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</si>
  <si>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</si>
  <si>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</si>
  <si>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</si>
  <si>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</si>
  <si>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</si>
  <si>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</si>
  <si>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</si>
  <si>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</si>
  <si>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</si>
  <si>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</si>
  <si>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</si>
  <si>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</si>
  <si>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</si>
  <si>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</si>
  <si>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</si>
  <si>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</si>
  <si>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</si>
  <si>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</si>
  <si>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</si>
  <si>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</si>
  <si>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</si>
  <si>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</si>
  <si>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</si>
  <si>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</si>
  <si>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</si>
  <si>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</si>
  <si>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</si>
  <si>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</si>
  <si>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</si>
  <si>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</si>
  <si>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</si>
  <si>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</si>
  <si>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</si>
  <si>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</si>
  <si>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</si>
  <si>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</si>
  <si>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</si>
  <si>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</si>
  <si>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</si>
  <si>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</si>
  <si>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</si>
  <si>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</si>
  <si>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</si>
  <si>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</si>
  <si>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</si>
  <si>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</si>
  <si>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</si>
  <si>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</si>
  <si>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</si>
  <si>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</si>
  <si>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</si>
  <si>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</si>
  <si>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</si>
  <si>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</si>
  <si>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</si>
  <si>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</si>
  <si>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</si>
  <si>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</si>
  <si>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</si>
  <si>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</si>
  <si>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</si>
  <si>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</si>
  <si>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</si>
  <si>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</si>
  <si>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</si>
  <si>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</si>
  <si>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</si>
  <si>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</si>
  <si>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</si>
  <si>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</si>
  <si>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</si>
  <si>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</si>
  <si>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</si>
  <si>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</si>
  <si>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</si>
  <si>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</si>
  <si>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</si>
  <si>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</si>
  <si>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</si>
  <si>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</si>
  <si>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</si>
  <si>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</si>
  <si>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</si>
  <si>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</si>
  <si>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</si>
  <si>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</si>
  <si>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</si>
  <si>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</si>
  <si>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</si>
  <si>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</si>
  <si>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</si>
  <si>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</si>
  <si>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</si>
  <si>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</si>
  <si>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</si>
  <si>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</si>
  <si>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</si>
  <si>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</si>
  <si>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</si>
  <si>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</si>
  <si>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</si>
  <si>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</si>
  <si>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</si>
  <si>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</si>
  <si>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</si>
  <si>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</si>
  <si>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</si>
  <si>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</si>
  <si>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</si>
  <si>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</si>
  <si>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</si>
  <si>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</si>
  <si>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</si>
  <si>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</si>
  <si>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</si>
  <si>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</si>
  <si>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</si>
  <si>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</si>
  <si>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</si>
  <si>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</si>
  <si>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</si>
  <si>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</si>
  <si>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</si>
  <si>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</si>
  <si>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</si>
  <si>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</si>
  <si>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</si>
  <si>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</si>
  <si>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</si>
  <si>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</si>
  <si>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</si>
  <si>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</si>
  <si>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</si>
  <si>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</si>
  <si>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</si>
  <si>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</si>
  <si>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</si>
  <si>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</si>
  <si>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</si>
  <si>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</si>
  <si>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</si>
  <si>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</si>
  <si>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</si>
  <si>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</si>
  <si>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</si>
  <si>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</si>
  <si>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</si>
  <si>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</si>
  <si>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</si>
  <si>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</si>
  <si>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</si>
  <si>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</si>
  <si>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</si>
  <si>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</si>
  <si>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</si>
  <si>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</si>
  <si>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</si>
  <si>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</si>
  <si>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</si>
  <si>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</si>
  <si>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</si>
  <si>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</si>
  <si>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</si>
  <si>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</si>
  <si>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</si>
  <si>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</si>
  <si>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</si>
  <si>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</si>
  <si>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</si>
  <si>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</si>
  <si>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</si>
  <si>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</si>
  <si>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</si>
  <si>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</si>
  <si>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</si>
  <si>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</si>
  <si>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</si>
  <si>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</si>
  <si>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</si>
  <si>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</si>
  <si>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</si>
  <si>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</si>
  <si>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</si>
  <si>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</si>
  <si>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</si>
  <si>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</si>
  <si>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</si>
  <si>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</si>
  <si>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</si>
  <si>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</si>
  <si>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</si>
  <si>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</si>
  <si>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</si>
  <si>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</si>
  <si>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</si>
  <si>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</si>
  <si>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</si>
  <si>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</si>
  <si>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</si>
  <si>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</si>
  <si>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</si>
  <si>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</si>
  <si>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</si>
  <si>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</si>
  <si>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</si>
  <si>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</si>
  <si>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</si>
  <si>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</si>
  <si>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</si>
  <si>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</si>
  <si>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</si>
  <si>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</si>
  <si>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</si>
  <si>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</si>
  <si>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</si>
  <si>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</si>
  <si>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</si>
  <si>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</si>
  <si>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</si>
  <si>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</si>
  <si>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</si>
  <si>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</si>
  <si>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</si>
  <si>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</si>
  <si>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</si>
  <si>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</si>
  <si>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</si>
  <si>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</si>
  <si>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</si>
  <si>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</si>
  <si>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</si>
  <si>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</si>
  <si>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</si>
  <si>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</si>
  <si>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</si>
  <si>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</si>
  <si>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</si>
  <si>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</si>
  <si>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</si>
  <si>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</si>
  <si>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</si>
  <si>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</si>
  <si>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</si>
  <si>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</si>
  <si>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</si>
  <si>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</si>
  <si>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</si>
  <si>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</si>
  <si>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</si>
  <si>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</si>
  <si>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</si>
  <si>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</si>
  <si>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</si>
  <si>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</si>
  <si>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</si>
  <si>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</si>
  <si>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</si>
  <si>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</si>
  <si>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</si>
  <si>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</si>
  <si>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</si>
  <si>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</si>
  <si>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</si>
  <si>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</si>
  <si>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</si>
  <si>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</si>
  <si>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</si>
  <si>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</si>
  <si>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</si>
  <si>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</si>
  <si>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</si>
  <si>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</si>
  <si>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</si>
  <si>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</si>
  <si>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</si>
  <si>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</si>
  <si>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</si>
  <si>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</si>
  <si>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</si>
  <si>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</si>
  <si>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</si>
  <si>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</si>
  <si>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</si>
  <si>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</si>
  <si>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</si>
  <si>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</si>
  <si>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</si>
  <si>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</si>
  <si>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</si>
  <si>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</si>
  <si>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</si>
  <si>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</si>
  <si>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</si>
  <si>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</si>
  <si>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</si>
  <si>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</si>
  <si>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</si>
  <si>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</si>
  <si>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</si>
  <si>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</si>
  <si>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</si>
  <si>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</si>
  <si>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</si>
  <si>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</si>
  <si>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</si>
  <si>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</si>
  <si>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</si>
  <si>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</si>
  <si>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</si>
  <si>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</si>
  <si>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</si>
  <si>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</si>
  <si>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</si>
  <si>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</si>
  <si>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</si>
  <si>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</si>
  <si>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</si>
  <si>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</si>
  <si>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</si>
  <si>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</si>
  <si>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</si>
  <si>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</si>
  <si>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</si>
  <si>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</si>
  <si>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</si>
  <si>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</si>
  <si>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</si>
  <si>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</si>
  <si>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</si>
  <si>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</si>
  <si>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</si>
  <si>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</si>
  <si>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</si>
  <si>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</si>
  <si>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</si>
  <si>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</si>
  <si>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</si>
  <si>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</si>
  <si>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</si>
  <si>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</si>
  <si>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</si>
  <si>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</si>
  <si>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</si>
  <si>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</si>
  <si>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</si>
  <si>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</si>
  <si>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</si>
  <si>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</si>
  <si>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</si>
  <si>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</si>
  <si>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</si>
  <si>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</si>
  <si>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</si>
  <si>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</si>
  <si>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</si>
  <si>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</si>
  <si>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</si>
  <si>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</si>
  <si>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</si>
  <si>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</si>
  <si>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</si>
  <si>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</si>
  <si>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</si>
  <si>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</si>
  <si>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</si>
  <si>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</si>
  <si>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</si>
  <si>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</si>
  <si>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</si>
  <si>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</si>
  <si>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</si>
  <si>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</si>
  <si>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</si>
  <si>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</si>
  <si>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</si>
  <si>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</si>
  <si>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</si>
  <si>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</si>
  <si>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</si>
  <si>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</si>
  <si>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</si>
  <si>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</si>
  <si>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</si>
  <si>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</si>
  <si>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</si>
  <si>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</si>
  <si>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</si>
  <si>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</si>
  <si>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</si>
  <si>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</si>
  <si>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</si>
  <si>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</si>
  <si>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</si>
  <si>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</si>
  <si>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</si>
  <si>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</si>
  <si>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</si>
  <si>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</si>
  <si>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</si>
  <si>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</si>
  <si>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</si>
  <si>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</si>
  <si>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</si>
  <si>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</si>
  <si>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</si>
  <si>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</si>
  <si>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</si>
  <si>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</si>
  <si>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</si>
  <si>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</si>
  <si>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</si>
  <si>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</si>
  <si>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</si>
  <si>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</si>
  <si>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</si>
  <si>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</si>
  <si>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</si>
  <si>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</si>
  <si>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</si>
  <si>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</si>
  <si>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</si>
  <si>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</si>
  <si>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</si>
  <si>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</si>
  <si>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</si>
  <si>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</si>
  <si>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</si>
  <si>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</si>
  <si>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</si>
  <si>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</si>
  <si>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</si>
  <si>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</si>
  <si>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</si>
  <si>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</si>
  <si>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</si>
  <si>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</si>
  <si>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</si>
  <si>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</si>
  <si>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</si>
  <si>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</si>
  <si>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</si>
  <si>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</si>
  <si>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</si>
  <si>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</si>
  <si>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</si>
  <si>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</si>
  <si>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</si>
  <si>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</si>
  <si>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</si>
  <si>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</si>
  <si>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</si>
  <si>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</si>
  <si>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</si>
  <si>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</si>
  <si>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</si>
  <si>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</si>
  <si>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</si>
  <si>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</si>
  <si>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</si>
  <si>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</si>
  <si>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</si>
  <si>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</si>
  <si>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</si>
  <si>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</si>
  <si>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</si>
  <si>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</si>
  <si>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</si>
  <si>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</si>
  <si>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</si>
  <si>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</si>
  <si>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</si>
  <si>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</si>
  <si>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</si>
  <si>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</si>
  <si>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</si>
  <si>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</si>
  <si>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</si>
  <si>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</si>
  <si>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</si>
  <si>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</si>
  <si>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</si>
  <si>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</si>
  <si>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</si>
  <si>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</si>
  <si>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</si>
  <si>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</si>
  <si>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</si>
  <si>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</si>
  <si>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</si>
  <si>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</si>
  <si>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</si>
  <si>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</si>
  <si>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</si>
  <si>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</si>
  <si>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</si>
  <si>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</si>
  <si>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</si>
  <si>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</si>
  <si>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</si>
  <si>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</si>
  <si>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</si>
  <si>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</si>
  <si>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</si>
  <si>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</si>
  <si>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</si>
  <si>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</si>
  <si>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</si>
  <si>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</si>
  <si>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</si>
  <si>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</si>
  <si>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</si>
  <si>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</si>
  <si>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</si>
  <si>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</si>
  <si>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</si>
  <si>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</si>
  <si>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</si>
  <si>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</si>
  <si>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</si>
  <si>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</si>
  <si>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</si>
  <si>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</si>
  <si>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</si>
  <si>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</si>
  <si>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</si>
  <si>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</si>
  <si>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</si>
  <si>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</si>
  <si>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</si>
  <si>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</si>
  <si>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</si>
  <si>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</si>
  <si>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</si>
  <si>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</si>
  <si>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</si>
  <si>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</si>
  <si>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</si>
  <si>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</si>
  <si>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</si>
  <si>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</si>
  <si>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</si>
  <si>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</si>
  <si>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</si>
  <si>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</si>
  <si>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</si>
  <si>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</si>
  <si>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</si>
  <si>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</si>
  <si>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</si>
  <si>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</si>
  <si>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</si>
  <si>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</si>
  <si>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</si>
  <si>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</si>
  <si>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</si>
  <si>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</si>
  <si>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</si>
  <si>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</si>
  <si>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</si>
  <si>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</si>
  <si>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</si>
  <si>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</si>
  <si>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</si>
  <si>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</si>
  <si>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</si>
  <si>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</si>
  <si>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</si>
  <si>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</si>
  <si>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</si>
  <si>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</si>
  <si>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</si>
  <si>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</si>
  <si>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</si>
  <si>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</si>
  <si>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</si>
  <si>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</si>
  <si>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</si>
  <si>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</si>
  <si>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</si>
  <si>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</si>
  <si>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</si>
  <si>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</si>
  <si>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</si>
  <si>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</si>
  <si>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</si>
  <si>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</si>
  <si>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</si>
  <si>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</si>
  <si>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</si>
  <si>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</si>
  <si>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</si>
  <si>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</si>
  <si>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</si>
  <si>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</si>
  <si>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</si>
  <si>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</si>
  <si>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</si>
  <si>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</si>
  <si>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</si>
  <si>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</si>
  <si>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</si>
  <si>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</si>
  <si>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</si>
  <si>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</si>
  <si>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</si>
  <si>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</si>
  <si>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</si>
  <si>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</si>
  <si>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</si>
  <si>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</si>
  <si>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</si>
  <si>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</si>
  <si>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</si>
  <si>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</si>
  <si>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</si>
  <si>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</si>
  <si>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</si>
  <si>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</si>
  <si>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</si>
  <si>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</si>
  <si>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</si>
  <si>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</si>
  <si>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</si>
  <si>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</si>
  <si>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</si>
  <si>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</si>
  <si>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</si>
  <si>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</si>
  <si>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</si>
  <si>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</si>
  <si>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</si>
  <si>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</si>
  <si>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</si>
  <si>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</si>
  <si>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</si>
  <si>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</si>
  <si>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</si>
  <si>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</si>
  <si>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</si>
  <si>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</si>
  <si>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</si>
  <si>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</si>
  <si>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</si>
  <si>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</si>
  <si>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</si>
  <si>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</si>
  <si>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</si>
  <si>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</si>
  <si>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</si>
  <si>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</si>
  <si>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</si>
  <si>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</si>
  <si>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</si>
  <si>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</si>
  <si>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</si>
  <si>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</si>
  <si>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</si>
  <si>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</si>
  <si>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</si>
  <si>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</si>
  <si>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</si>
  <si>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</si>
  <si>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</si>
  <si>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</si>
  <si>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</si>
  <si>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</si>
  <si>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</si>
  <si>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</si>
  <si>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</si>
  <si>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</si>
  <si>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</si>
  <si>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</si>
  <si>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</si>
  <si>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</si>
  <si>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</si>
  <si>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</si>
  <si>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</si>
  <si>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</si>
  <si>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</si>
  <si>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</si>
  <si>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</si>
  <si>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</si>
  <si>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</si>
  <si>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</si>
  <si>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</si>
  <si>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</si>
  <si>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</si>
  <si>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</si>
  <si>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</si>
  <si>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</si>
  <si>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</si>
  <si>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</si>
  <si>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</si>
  <si>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</si>
  <si>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</si>
  <si>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</si>
  <si>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</si>
  <si>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</si>
  <si>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</si>
  <si>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</si>
  <si>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</si>
  <si>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</si>
  <si>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</si>
  <si>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</si>
  <si>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</si>
  <si>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</si>
  <si>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</si>
  <si>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</si>
  <si>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</si>
  <si>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</si>
  <si>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</si>
  <si>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</si>
  <si>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</si>
  <si>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</si>
  <si>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</si>
  <si>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</si>
  <si>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</si>
  <si>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</si>
  <si>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</si>
  <si>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</si>
  <si>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</si>
  <si>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</si>
  <si>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</si>
  <si>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</si>
  <si>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</si>
  <si>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</si>
  <si>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</si>
  <si>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</si>
  <si>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</si>
  <si>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</si>
  <si>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</si>
  <si>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</si>
  <si>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</si>
  <si>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</si>
  <si>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</si>
  <si>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</si>
  <si>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</si>
  <si>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</si>
  <si>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</si>
  <si>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</si>
  <si>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</si>
  <si>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</si>
  <si>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</si>
  <si>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</si>
  <si>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</si>
  <si>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</si>
  <si>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</si>
  <si>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</si>
  <si>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</si>
  <si>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</si>
  <si>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</si>
  <si>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</si>
  <si>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</si>
  <si>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</si>
  <si>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</si>
  <si>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</si>
  <si>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</si>
  <si>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</si>
  <si>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</si>
  <si>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</si>
  <si>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</si>
  <si>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</si>
  <si>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</si>
  <si>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</si>
  <si>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</si>
  <si>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</si>
  <si>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</si>
  <si>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</si>
  <si>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</si>
  <si>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</si>
  <si>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</si>
  <si>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</si>
  <si>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</si>
  <si>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</si>
  <si>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</si>
  <si>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</si>
  <si>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</si>
  <si>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</si>
  <si>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</si>
  <si>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</si>
  <si>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</si>
  <si>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</si>
  <si>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</si>
  <si>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</si>
  <si>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</si>
  <si>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</si>
  <si>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</si>
  <si>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</si>
  <si>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</si>
  <si>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</si>
  <si>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</si>
  <si>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</si>
  <si>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</si>
  <si>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</si>
  <si>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</si>
  <si>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</si>
  <si>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</si>
  <si>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</si>
  <si>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</si>
  <si>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</si>
  <si>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</si>
  <si>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</si>
  <si>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</si>
  <si>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</si>
  <si>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</si>
  <si>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</si>
  <si>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</si>
  <si>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</si>
  <si>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</si>
  <si>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</si>
  <si>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</si>
  <si>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</si>
  <si>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</si>
  <si>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</si>
  <si>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</si>
  <si>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</si>
  <si>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</si>
  <si>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</si>
  <si>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</si>
  <si>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</si>
  <si>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</si>
  <si>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</si>
  <si>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</si>
  <si>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</si>
  <si>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</si>
  <si>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</si>
  <si>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</si>
  <si>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</si>
  <si>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</si>
  <si>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</si>
  <si>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</si>
  <si>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</si>
  <si>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</si>
  <si>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</si>
  <si>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</si>
  <si>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</si>
  <si>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</si>
  <si>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</si>
  <si>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</si>
  <si>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</si>
  <si>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</si>
  <si>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</si>
  <si>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</si>
  <si>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</si>
  <si>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</si>
  <si>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</si>
  <si>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</si>
  <si>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</si>
  <si>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</si>
  <si>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</si>
  <si>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</si>
  <si>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</si>
  <si>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</si>
  <si>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</si>
  <si>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</si>
  <si>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</si>
  <si>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</si>
  <si>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</si>
  <si>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</si>
  <si>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</si>
  <si>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</si>
  <si>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</si>
  <si>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</si>
  <si>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</si>
  <si>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</si>
  <si>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</si>
  <si>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</si>
  <si>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</si>
  <si>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</si>
  <si>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</si>
  <si>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</si>
  <si>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</si>
  <si>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</si>
  <si>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</si>
  <si>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</si>
  <si>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</si>
  <si>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</si>
  <si>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</si>
  <si>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</si>
  <si>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</si>
  <si>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</si>
  <si>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</si>
  <si>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</si>
  <si>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</si>
  <si>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</si>
  <si>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</si>
  <si>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</si>
  <si>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</si>
  <si>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</si>
  <si>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</si>
  <si>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</si>
  <si>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</si>
  <si>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</si>
  <si>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</si>
  <si>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</si>
  <si>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</si>
  <si>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</si>
  <si>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</si>
  <si>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</si>
  <si>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</si>
  <si>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</si>
  <si>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</si>
  <si>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</si>
  <si>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</si>
  <si>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</si>
  <si>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</si>
  <si>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</si>
  <si>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</si>
  <si>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</si>
  <si>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</si>
  <si>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</si>
  <si>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</si>
  <si>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</si>
  <si>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</si>
  <si>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</si>
  <si>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</si>
  <si>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</si>
  <si>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</si>
  <si>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</si>
  <si>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</si>
  <si>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</si>
  <si>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</si>
  <si>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</si>
  <si>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</si>
  <si>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</si>
  <si>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</si>
  <si>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</si>
  <si>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</si>
  <si>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</si>
  <si>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</si>
  <si>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</si>
  <si>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</si>
  <si>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</si>
  <si>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</si>
  <si>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</si>
  <si>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</si>
  <si>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</si>
  <si>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</si>
  <si>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</si>
  <si>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</si>
  <si>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</si>
  <si>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</si>
  <si>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</si>
  <si>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</si>
  <si>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</si>
  <si>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</si>
  <si>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</si>
  <si>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</si>
  <si>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</si>
  <si>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</si>
  <si>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</si>
  <si>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</si>
  <si>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</si>
  <si>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</si>
  <si>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</si>
  <si>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</si>
  <si>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</si>
  <si>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</si>
  <si>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</si>
  <si>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</si>
  <si>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</si>
  <si>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</si>
  <si>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</si>
  <si>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</si>
  <si>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</si>
  <si>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</si>
  <si>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</si>
  <si>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</si>
  <si>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</si>
  <si>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</si>
  <si>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</si>
  <si>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</si>
  <si>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</si>
  <si>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</si>
  <si>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</si>
  <si>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</si>
  <si>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</si>
  <si>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</si>
  <si>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</si>
  <si>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</si>
  <si>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</si>
  <si>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</si>
  <si>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</si>
  <si>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</si>
  <si>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</si>
  <si>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</si>
  <si>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</si>
  <si>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</si>
  <si>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</si>
  <si>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</si>
  <si>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</si>
  <si>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</si>
  <si>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</si>
  <si>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</si>
  <si>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</si>
  <si>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</si>
  <si>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</si>
  <si>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</si>
  <si>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</si>
  <si>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</si>
  <si>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</si>
  <si>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</si>
  <si>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</si>
  <si>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</si>
  <si>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</si>
  <si>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</si>
  <si>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</si>
  <si>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</si>
  <si>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</si>
  <si>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</si>
  <si>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</si>
  <si>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</si>
  <si>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</si>
  <si>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</si>
  <si>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</si>
  <si>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</si>
  <si>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</si>
  <si>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</si>
  <si>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</si>
  <si>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</si>
  <si>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</si>
  <si>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</si>
  <si>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</si>
  <si>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</si>
  <si>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</si>
  <si>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</si>
  <si>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</si>
  <si>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</si>
  <si>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</si>
  <si>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</si>
  <si>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</si>
  <si>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</si>
  <si>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</si>
  <si>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</si>
  <si>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</si>
  <si>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</si>
  <si>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</si>
  <si>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</si>
  <si>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</si>
  <si>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</si>
  <si>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</si>
  <si>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</si>
  <si>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</si>
  <si>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</si>
  <si>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</si>
  <si>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</si>
  <si>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</si>
  <si>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</si>
  <si>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</si>
  <si>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</si>
  <si>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</si>
  <si>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</si>
  <si>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</si>
  <si>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</si>
  <si>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</si>
  <si>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</si>
  <si>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</si>
  <si>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</si>
  <si>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</si>
  <si>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</si>
  <si>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</si>
  <si>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</si>
  <si>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</si>
  <si>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</si>
  <si>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</si>
  <si>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</si>
  <si>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</si>
  <si>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</si>
  <si>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</si>
  <si>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</si>
  <si>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</si>
  <si>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</si>
  <si>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</si>
  <si>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</si>
  <si>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</si>
  <si>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</si>
  <si>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</si>
  <si>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</si>
  <si>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</si>
  <si>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</si>
  <si>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</si>
  <si>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</si>
  <si>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</si>
  <si>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</si>
  <si>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</si>
  <si>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</si>
  <si>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</si>
  <si>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</si>
  <si>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</si>
  <si>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</si>
  <si>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</si>
  <si>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</si>
  <si>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</si>
  <si>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</si>
  <si>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</si>
  <si>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</si>
  <si>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</si>
  <si>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</si>
  <si>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</si>
  <si>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</si>
  <si>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</si>
  <si>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</si>
  <si>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</si>
  <si>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</si>
  <si>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</si>
  <si>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</si>
  <si>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</si>
  <si>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</si>
  <si>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</si>
  <si>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</si>
  <si>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</si>
  <si>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</si>
  <si>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</si>
  <si>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</si>
  <si>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</si>
  <si>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</si>
  <si>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</si>
  <si>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</si>
  <si>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</si>
  <si>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</si>
  <si>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</si>
  <si>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</si>
  <si>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</si>
  <si>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</si>
  <si>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</si>
  <si>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</si>
  <si>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</si>
  <si>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</si>
  <si>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</si>
  <si>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</si>
  <si>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</si>
  <si>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</si>
  <si>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</si>
  <si>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</si>
  <si>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</si>
  <si>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</si>
  <si>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</si>
  <si>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</si>
  <si>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</si>
  <si>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</si>
  <si>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</si>
  <si>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</si>
  <si>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</si>
  <si>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</si>
  <si>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</si>
  <si>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</si>
  <si>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</si>
  <si>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</si>
  <si>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</si>
  <si>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</si>
  <si>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</si>
  <si>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</si>
  <si>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</si>
  <si>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</si>
  <si>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</si>
  <si>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</si>
  <si>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</si>
  <si>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</si>
  <si>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</si>
  <si>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</si>
  <si>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</si>
  <si>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</si>
  <si>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</si>
  <si>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</si>
  <si>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</si>
  <si>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</si>
  <si>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</si>
  <si>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</si>
  <si>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</si>
  <si>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</si>
  <si>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</si>
  <si>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</si>
  <si>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</si>
  <si>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</si>
  <si>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</si>
  <si>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</si>
  <si>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</si>
  <si>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</si>
  <si>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</si>
  <si>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</si>
  <si>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</si>
  <si>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</si>
  <si>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</si>
  <si>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</si>
  <si>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</si>
  <si>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</si>
  <si>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</si>
  <si>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</si>
  <si>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</si>
  <si>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</si>
  <si>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</si>
  <si>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</si>
  <si>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</si>
  <si>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</si>
  <si>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</si>
  <si>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</si>
  <si>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</si>
  <si>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</si>
  <si>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</si>
  <si>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</si>
  <si>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</si>
  <si>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</si>
  <si>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</si>
  <si>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</si>
  <si>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</si>
  <si>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</si>
  <si>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</si>
  <si>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</si>
  <si>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</si>
  <si>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</si>
  <si>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</si>
  <si>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</si>
  <si>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</si>
  <si>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</si>
  <si>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</si>
  <si>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</si>
  <si>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</si>
  <si>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</si>
  <si>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</si>
  <si>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</si>
  <si>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</si>
  <si>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</si>
  <si>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</si>
  <si>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</si>
  <si>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</si>
  <si>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</si>
  <si>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</si>
  <si>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</si>
  <si>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</si>
  <si>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</si>
  <si>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</si>
  <si>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</si>
  <si>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</si>
  <si>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</si>
  <si>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</si>
  <si>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</si>
  <si>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</si>
  <si>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</si>
  <si>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</si>
  <si>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</si>
  <si>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</si>
  <si>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</si>
  <si>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</si>
  <si>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</si>
  <si>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</si>
  <si>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</si>
  <si>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</si>
  <si>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</si>
  <si>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</si>
  <si>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</si>
  <si>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</si>
  <si>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</si>
  <si>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</si>
  <si>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</si>
  <si>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</si>
  <si>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</si>
  <si>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</si>
  <si>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</si>
  <si>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</si>
  <si>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</si>
  <si>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</si>
  <si>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</si>
  <si>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</si>
  <si>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</si>
  <si>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</si>
  <si>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</si>
  <si>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</si>
  <si>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</si>
  <si>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</si>
  <si>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</si>
  <si>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</si>
  <si>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</si>
  <si>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</si>
  <si>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</si>
  <si>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</si>
  <si>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</si>
  <si>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</si>
  <si>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</si>
  <si>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</si>
  <si>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</si>
  <si>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</si>
  <si>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</si>
  <si>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</si>
  <si>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</si>
  <si>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</si>
  <si>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</si>
  <si>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</si>
  <si>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</si>
  <si>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</si>
  <si>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</si>
  <si>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</si>
  <si>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</si>
  <si>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</si>
  <si>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</si>
  <si>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</si>
  <si>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</si>
  <si>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</si>
  <si>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</si>
  <si>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</si>
  <si>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</si>
  <si>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</si>
  <si>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</si>
  <si>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</si>
  <si>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</si>
  <si>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</si>
  <si>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</si>
  <si>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</si>
  <si>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</si>
  <si>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</si>
  <si>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</si>
  <si>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</si>
  <si>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</si>
  <si>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</si>
  <si>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</si>
  <si>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</si>
  <si>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</si>
  <si>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</si>
  <si>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</si>
  <si>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</si>
  <si>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</si>
  <si>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</si>
  <si>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</si>
  <si>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</si>
  <si>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</si>
  <si>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</si>
  <si>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</si>
  <si>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</si>
  <si>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</si>
  <si>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</si>
  <si>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</si>
  <si>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</si>
  <si>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</si>
  <si>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</si>
  <si>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</si>
  <si>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</si>
  <si>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</si>
  <si>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</si>
  <si>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</si>
  <si>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</si>
  <si>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</si>
  <si>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</si>
  <si>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</si>
  <si>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</si>
  <si>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</si>
  <si>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</si>
  <si>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</si>
  <si>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05172220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</si>
  <si>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</si>
  <si>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</si>
  <si>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</si>
  <si>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RUISSEAU DE ROQUES</t>
  </si>
  <si>
    <t xml:space="preserve">NOM_PRELEV_DETERM</t>
  </si>
  <si>
    <t xml:space="preserve">AQUASCOP BIOLOGIE</t>
  </si>
  <si>
    <t xml:space="preserve">LB_STATION</t>
  </si>
  <si>
    <t xml:space="preserve">LE RUISSEAU DE ROQUES A SERRES-SUR-ARGET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</si>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</sst>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3" colorId="64" zoomScale="90" zoomScaleNormal="90" zoomScalePageLayoutView="100" workbookViewId="0">
      <selection pane="topLeft" activeCell="B112" activeCellId="0" sqref="B112"/>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579161</v>
      </c>
      <c r="G10" s="25"/>
      <c r="H10" s="25"/>
    </row>
    <row r="11" customFormat="false" ht="14.25" hidden="false" customHeight="false" outlineLevel="0" collapsed="false">
      <c r="A11" s="26" t="s">
        <v>5183</v>
      </c>
      <c r="B11" s="30" t="n">
        <v>44818</v>
      </c>
      <c r="D11" s="26" t="s">
        <v>5184</v>
      </c>
      <c r="E11" s="29" t="n">
        <v>6207907</v>
      </c>
      <c r="G11" s="25"/>
      <c r="H11" s="25"/>
    </row>
    <row r="12" customFormat="false" ht="14.25" hidden="false" customHeight="false" outlineLevel="0" collapsed="false">
      <c r="A12" s="26" t="s">
        <v>5185</v>
      </c>
      <c r="B12" s="29" t="s">
        <v>5186</v>
      </c>
      <c r="D12" s="26" t="s">
        <v>5187</v>
      </c>
      <c r="E12" s="29" t="n">
        <v>579149</v>
      </c>
      <c r="G12" s="25"/>
      <c r="H12" s="25"/>
    </row>
    <row r="13" customFormat="false" ht="17.25" hidden="false" customHeight="true" outlineLevel="0" collapsed="false">
      <c r="A13" s="12"/>
      <c r="B13" s="31"/>
      <c r="D13" s="26" t="s">
        <v>5188</v>
      </c>
      <c r="E13" s="29" t="n">
        <v>6207993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579161</v>
      </c>
    </row>
    <row r="18" customFormat="false" ht="14.25" hidden="false" customHeight="false" outlineLevel="0" collapsed="false">
      <c r="A18" s="36"/>
      <c r="B18" s="37" t="s">
        <v>5196</v>
      </c>
      <c r="C18" s="38" t="n">
        <f aca="false">E11</f>
        <v>6207907</v>
      </c>
    </row>
    <row r="19" customFormat="false" ht="14.25" hidden="false" customHeight="false" outlineLevel="0" collapsed="false">
      <c r="A19" s="33" t="s">
        <v>5197</v>
      </c>
      <c r="B19" s="39" t="n">
        <v>522</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98.1</v>
      </c>
      <c r="D35" s="52" t="s">
        <v>5215</v>
      </c>
      <c r="E35" s="53" t="n">
        <v>1.9</v>
      </c>
    </row>
    <row r="36" s="56" customFormat="true" ht="15" hidden="false" customHeight="true" outlineLevel="0" collapsed="false">
      <c r="A36" s="54" t="s">
        <v>5216</v>
      </c>
      <c r="B36" s="34" t="n">
        <v>100</v>
      </c>
      <c r="C36" s="50"/>
      <c r="D36" s="55" t="s">
        <v>5217</v>
      </c>
      <c r="E36" s="34" t="n">
        <v>2.7</v>
      </c>
    </row>
    <row r="37" s="56" customFormat="true" ht="15" hidden="false" customHeight="true" outlineLevel="0" collapsed="false">
      <c r="A37" s="54" t="s">
        <v>5218</v>
      </c>
      <c r="B37" s="34" t="n">
        <v>2.6</v>
      </c>
      <c r="C37" s="50"/>
      <c r="D37" s="55" t="s">
        <v>5219</v>
      </c>
      <c r="E37" s="34" t="n">
        <v>1.8</v>
      </c>
    </row>
    <row r="38" s="56" customFormat="true" ht="15" hidden="false" customHeight="true" outlineLevel="0" collapsed="false">
      <c r="A38" s="54" t="s">
        <v>5220</v>
      </c>
      <c r="B38" s="34" t="n">
        <v>7</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row>
    <row r="45" s="17" customFormat="true" ht="14.25" hidden="false" customHeight="false" outlineLevel="0" collapsed="false">
      <c r="A45" s="33" t="s">
        <v>5227</v>
      </c>
      <c r="B45" s="62"/>
      <c r="C45" s="50"/>
      <c r="D45" s="26" t="s">
        <v>5227</v>
      </c>
      <c r="E45" s="62" t="n">
        <v>5</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t="n">
        <v>2</v>
      </c>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3</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row>
    <row r="58" s="17" customFormat="true" ht="14.25" hidden="false" customHeight="false" outlineLevel="0" collapsed="false">
      <c r="A58" s="33" t="s">
        <v>5238</v>
      </c>
      <c r="B58" s="62" t="n">
        <v>4</v>
      </c>
      <c r="C58" s="50"/>
      <c r="D58" s="26" t="s">
        <v>5238</v>
      </c>
      <c r="E58" s="62" t="n">
        <v>3</v>
      </c>
    </row>
    <row r="59" s="17" customFormat="true" ht="14.25" hidden="false" customHeight="false" outlineLevel="0" collapsed="false">
      <c r="A59" s="33" t="s">
        <v>5239</v>
      </c>
      <c r="B59" s="62"/>
      <c r="C59" s="50"/>
      <c r="D59" s="26" t="s">
        <v>5239</v>
      </c>
      <c r="E59" s="62" t="n">
        <v>5</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2</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1</v>
      </c>
      <c r="C73" s="50"/>
      <c r="D73" s="19" t="s">
        <v>5249</v>
      </c>
      <c r="E73" s="61"/>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3</v>
      </c>
      <c r="C75" s="50"/>
      <c r="D75" s="26" t="s">
        <v>5251</v>
      </c>
      <c r="E75" s="62" t="n">
        <v>4</v>
      </c>
    </row>
    <row r="76" s="17" customFormat="true" ht="14.25" hidden="false" customHeight="false" outlineLevel="0" collapsed="false">
      <c r="A76" s="33" t="s">
        <v>5252</v>
      </c>
      <c r="B76" s="62" t="n">
        <v>3</v>
      </c>
      <c r="C76" s="50"/>
      <c r="D76" s="26" t="s">
        <v>5252</v>
      </c>
      <c r="E76" s="62"/>
    </row>
    <row r="77" s="17" customFormat="true" ht="14.2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3</v>
      </c>
      <c r="C84" s="50"/>
      <c r="D84" s="26" t="s">
        <v>5258</v>
      </c>
      <c r="E84" s="62" t="n">
        <v>3</v>
      </c>
    </row>
    <row r="85" s="17" customFormat="true" ht="14.25" hidden="false" customHeight="false" outlineLevel="0" collapsed="false">
      <c r="A85" s="33" t="s">
        <v>5259</v>
      </c>
      <c r="B85" s="62" t="n">
        <v>4</v>
      </c>
      <c r="C85" s="50"/>
      <c r="D85" s="26" t="s">
        <v>5259</v>
      </c>
      <c r="E85" s="62" t="n">
        <v>3</v>
      </c>
    </row>
    <row r="86" s="17" customFormat="true" ht="14.25" hidden="false" customHeight="false" outlineLevel="0" collapsed="false">
      <c r="A86" s="33" t="s">
        <v>5260</v>
      </c>
      <c r="B86" s="62" t="n">
        <v>1</v>
      </c>
      <c r="C86" s="50"/>
      <c r="D86" s="26" t="s">
        <v>5260</v>
      </c>
      <c r="E86" s="62" t="n">
        <v>1</v>
      </c>
    </row>
    <row r="87" s="17" customFormat="true" ht="14.25" hidden="false" customHeight="false" outlineLevel="0" collapsed="false">
      <c r="A87" s="33" t="s">
        <v>5261</v>
      </c>
      <c r="B87" s="62" t="n">
        <v>2</v>
      </c>
      <c r="C87" s="50"/>
      <c r="D87" s="26" t="s">
        <v>5261</v>
      </c>
      <c r="E87" s="62" t="n">
        <v>2</v>
      </c>
    </row>
    <row r="88" s="17" customFormat="true" ht="14.25" hidden="false" customHeight="false" outlineLevel="0" collapsed="false">
      <c r="A88" s="33" t="s">
        <v>5262</v>
      </c>
      <c r="B88" s="62" t="n">
        <v>1</v>
      </c>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2.5</v>
      </c>
      <c r="E98" s="82" t="n">
        <v>0.5</v>
      </c>
      <c r="F98" s="83" t="s">
        <v>5274</v>
      </c>
      <c r="G98" s="86"/>
      <c r="H98" s="87"/>
    </row>
    <row r="99" customFormat="false" ht="14.25" hidden="false" customHeight="false" outlineLevel="0" collapsed="false">
      <c r="A99" s="78" t="s">
        <v>2953</v>
      </c>
      <c r="B99" s="79" t="str">
        <f aca="false">IF(A99="NEWCOD",IF(ISBLANK(G99),"renseigner le champ 'Nouveau taxon'",G99),VLOOKUP(A99,'Ref Taxo'!A:B,2,FALSE()))</f>
        <v>Microcoleus</v>
      </c>
      <c r="C99" s="80" t="n">
        <f aca="false">IF(A99="NEWCOD",IF(ISBLANK(H99),"NoCod",H99),VLOOKUP(A99,'Ref Taxo'!A:D,4,FALSE()))</f>
        <v>6405</v>
      </c>
      <c r="D99" s="81" t="n">
        <v>0.01</v>
      </c>
      <c r="E99" s="82"/>
      <c r="F99" s="83" t="s">
        <v>5274</v>
      </c>
      <c r="G99" s="86"/>
      <c r="H99" s="87"/>
    </row>
    <row r="100" customFormat="false" ht="14.2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0.4</v>
      </c>
      <c r="E100" s="82"/>
      <c r="F100" s="83" t="s">
        <v>5274</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5274</v>
      </c>
      <c r="G101" s="86"/>
      <c r="H101" s="87"/>
    </row>
    <row r="102" customFormat="false" ht="14.2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0.2</v>
      </c>
      <c r="E102" s="82" t="n">
        <v>0.01</v>
      </c>
      <c r="F102" s="83" t="s">
        <v>5274</v>
      </c>
      <c r="G102" s="86"/>
      <c r="H102" s="87"/>
    </row>
    <row r="103" customFormat="false" ht="14.25" hidden="false" customHeight="false" outlineLevel="0" collapsed="false">
      <c r="A103" s="78" t="s">
        <v>2466</v>
      </c>
      <c r="B103" s="79" t="str">
        <f aca="false">IF(A103="NEWCOD",IF(ISBLANK(G103),"renseigner le champ 'Nouveau taxon'",G103),VLOOKUP(A103,'Ref Taxo'!A:B,2,FALSE()))</f>
        <v>Jungermannia exsertifolia</v>
      </c>
      <c r="C103" s="80" t="n">
        <f aca="false">IF(A103="NEWCOD",IF(ISBLANK(H103),"NoCod",H103),VLOOKUP(A103,'Ref Taxo'!A:D,4,FALSE()))</f>
        <v>19821</v>
      </c>
      <c r="D103" s="81" t="n">
        <v>0.05</v>
      </c>
      <c r="E103" s="82"/>
      <c r="F103" s="83" t="s">
        <v>5274</v>
      </c>
      <c r="G103" s="86"/>
      <c r="H103" s="87"/>
    </row>
    <row r="104" customFormat="false" ht="14.2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1.8</v>
      </c>
      <c r="E104" s="82" t="n">
        <v>0.01</v>
      </c>
      <c r="F104" s="83" t="s">
        <v>5274</v>
      </c>
      <c r="G104" s="86"/>
      <c r="H104" s="87"/>
    </row>
    <row r="105" customFormat="false" ht="14.25" hidden="false" customHeight="false" outlineLevel="0" collapsed="false">
      <c r="A105" s="78" t="s">
        <v>1929</v>
      </c>
      <c r="B105" s="79" t="str">
        <f aca="false">IF(A105="NEWCOD",IF(ISBLANK(G105),"renseigner le champ 'Nouveau taxon'",G105),VLOOKUP(A105,'Ref Taxo'!A:B,2,FALSE()))</f>
        <v>Fissidens grandifrons</v>
      </c>
      <c r="C105" s="80" t="n">
        <f aca="false">IF(A105="NEWCOD",IF(ISBLANK(H105),"NoCod",H105),VLOOKUP(A105,'Ref Taxo'!A:D,4,FALSE()))</f>
        <v>19666</v>
      </c>
      <c r="D105" s="81" t="n">
        <v>0.01</v>
      </c>
      <c r="E105" s="82"/>
      <c r="F105" s="83" t="s">
        <v>5274</v>
      </c>
      <c r="G105" s="86"/>
      <c r="H105" s="87"/>
    </row>
    <row r="106" customFormat="false" ht="14.25" hidden="false" customHeight="false" outlineLevel="0" collapsed="false">
      <c r="A106" s="78" t="s">
        <v>1951</v>
      </c>
      <c r="B106" s="79" t="str">
        <f aca="false">IF(A106="NEWCOD",IF(ISBLANK(G106),"renseigner le champ 'Nouveau taxon'",G106),VLOOKUP(A106,'Ref Taxo'!A:B,2,FALSE()))</f>
        <v>Fissidens rivularis</v>
      </c>
      <c r="C106" s="80" t="n">
        <f aca="false">IF(A106="NEWCOD",IF(ISBLANK(H106),"NoCod",H106),VLOOKUP(A106,'Ref Taxo'!A:D,4,FALSE()))</f>
        <v>19669</v>
      </c>
      <c r="D106" s="81" t="n">
        <v>0.9</v>
      </c>
      <c r="E106" s="82" t="n">
        <v>0.1</v>
      </c>
      <c r="F106" s="83" t="s">
        <v>5274</v>
      </c>
      <c r="G106" s="86"/>
      <c r="H106" s="87"/>
    </row>
    <row r="107" customFormat="false" ht="14.25" hidden="false" customHeight="false" outlineLevel="0" collapsed="false">
      <c r="A107" s="78" t="s">
        <v>1982</v>
      </c>
      <c r="B107" s="79" t="str">
        <f aca="false">IF(A107="NEWCOD",IF(ISBLANK(G107),"renseigner le champ 'Nouveau taxon'",G107),VLOOKUP(A107,'Ref Taxo'!A:B,2,FALSE()))</f>
        <v>Fontinalis squamosa</v>
      </c>
      <c r="C107" s="80" t="n">
        <f aca="false">IF(A107="NEWCOD",IF(ISBLANK(H107),"NoCod",H107),VLOOKUP(A107,'Ref Taxo'!A:D,4,FALSE()))</f>
        <v>1312</v>
      </c>
      <c r="D107" s="81" t="n">
        <v>0.2</v>
      </c>
      <c r="E107" s="82"/>
      <c r="F107" s="83" t="s">
        <v>5274</v>
      </c>
      <c r="G107" s="86"/>
      <c r="H107" s="87"/>
    </row>
    <row r="108" customFormat="false" ht="14.25" hidden="false" customHeight="false" outlineLevel="0" collapsed="false">
      <c r="A108" s="78" t="s">
        <v>2246</v>
      </c>
      <c r="B108" s="79" t="str">
        <f aca="false">IF(A108="NEWCOD",IF(ISBLANK(G108),"renseigner le champ 'Nouveau taxon'",G108),VLOOKUP(A108,'Ref Taxo'!A:B,2,FALSE()))</f>
        <v>Hygroamblystegium fluviatile</v>
      </c>
      <c r="C108" s="80" t="n">
        <f aca="false">IF(A108="NEWCOD",IF(ISBLANK(H108),"NoCod",H108),VLOOKUP(A108,'Ref Taxo'!A:D,4,FALSE()))</f>
        <v>1237</v>
      </c>
      <c r="D108" s="81" t="n">
        <v>0.4</v>
      </c>
      <c r="E108" s="82" t="n">
        <v>0.01</v>
      </c>
      <c r="F108" s="83" t="s">
        <v>5274</v>
      </c>
      <c r="G108" s="86"/>
      <c r="H108" s="87"/>
    </row>
    <row r="109" customFormat="false" ht="14.2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1.3</v>
      </c>
      <c r="E109" s="82" t="n">
        <v>0.1</v>
      </c>
      <c r="F109" s="83" t="s">
        <v>5274</v>
      </c>
      <c r="G109" s="86"/>
      <c r="H109" s="87"/>
    </row>
    <row r="110" customFormat="false" ht="14.25" hidden="false" customHeight="false" outlineLevel="0" collapsed="false">
      <c r="A110" s="78" t="s">
        <v>3512</v>
      </c>
      <c r="B110" s="79" t="str">
        <f aca="false">IF(A110="NEWCOD",IF(ISBLANK(G110),"renseigner le champ 'Nouveau taxon'",G110),VLOOKUP(A110,'Ref Taxo'!A:B,2,FALSE()))</f>
        <v>Plagiomnium rostratum</v>
      </c>
      <c r="C110" s="80" t="n">
        <f aca="false">IF(A110="NEWCOD",IF(ISBLANK(H110),"NoCod",H110),VLOOKUP(A110,'Ref Taxo'!A:D,4,FALSE()))</f>
        <v>19919</v>
      </c>
      <c r="D110" s="81" t="n">
        <v>0.01</v>
      </c>
      <c r="E110" s="82"/>
      <c r="F110" s="83" t="s">
        <v>5274</v>
      </c>
      <c r="G110" s="86"/>
      <c r="H110" s="87"/>
    </row>
    <row r="111" customFormat="false" ht="14.25" hidden="false" customHeight="false" outlineLevel="0" collapsed="false">
      <c r="A111" s="78" t="s">
        <v>4837</v>
      </c>
      <c r="B111" s="79" t="str">
        <f aca="false">IF(A111="NEWCOD",IF(ISBLANK(G111),"renseigner le champ 'Nouveau taxon'",G111),VLOOKUP(A111,'Ref Taxo'!A:B,2,FALSE()))</f>
        <v>Thamnobryum alopecurum</v>
      </c>
      <c r="C111" s="80" t="n">
        <f aca="false">IF(A111="NEWCOD",IF(ISBLANK(H111),"NoCod",H111),VLOOKUP(A111,'Ref Taxo'!A:D,4,FALSE()))</f>
        <v>1344</v>
      </c>
      <c r="D111" s="81" t="n">
        <v>0.01</v>
      </c>
      <c r="E111" s="82" t="n">
        <v>0.01</v>
      </c>
      <c r="F111" s="83" t="s">
        <v>5274</v>
      </c>
      <c r="G111" s="86"/>
      <c r="H111" s="87"/>
    </row>
    <row r="112" customFormat="false" ht="14.2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0.05</v>
      </c>
      <c r="E112" s="82"/>
      <c r="F112" s="83" t="s">
        <v>5275</v>
      </c>
      <c r="G112" s="86"/>
      <c r="H112" s="87"/>
    </row>
    <row r="113" customFormat="false" ht="14.25" hidden="false" customHeight="false" outlineLevel="0" collapsed="false">
      <c r="A113" s="78" t="s">
        <v>3133</v>
      </c>
      <c r="B113" s="79" t="str">
        <f aca="false">IF(A113="NEWCOD",IF(ISBLANK(G113),"renseigner le champ 'Nouveau taxon'",G113),VLOOKUP(A113,'Ref Taxo'!A:B,2,FALSE()))</f>
        <v>Nasturtium officinale</v>
      </c>
      <c r="C113" s="80" t="n">
        <f aca="false">IF(A113="NEWCOD",IF(ISBLANK(H113),"NoCod",H113),VLOOKUP(A113,'Ref Taxo'!A:D,4,FALSE()))</f>
        <v>1763</v>
      </c>
      <c r="D113" s="81" t="n">
        <v>0.01</v>
      </c>
      <c r="E113" s="82"/>
      <c r="F113" s="83" t="s">
        <v>5274</v>
      </c>
      <c r="G113" s="86"/>
      <c r="H113" s="87"/>
    </row>
    <row r="114" customFormat="false" ht="14.25" hidden="false" customHeight="false" outlineLevel="0" collapsed="false">
      <c r="A114" s="78" t="s">
        <v>5063</v>
      </c>
      <c r="B114" s="79" t="str">
        <f aca="false">IF(A114="NEWCOD",IF(ISBLANK(G114),"renseigner le champ 'Nouveau taxon'",G114),VLOOKUP(A114,'Ref Taxo'!A:B,2,FALSE()))</f>
        <v>Veronica beccabunga</v>
      </c>
      <c r="C114" s="80" t="n">
        <f aca="false">IF(A114="NEWCOD",IF(ISBLANK(H114),"NoCod",H114),VLOOKUP(A114,'Ref Taxo'!A:D,4,FALSE()))</f>
        <v>1957</v>
      </c>
      <c r="D114" s="81" t="n">
        <v>0.01</v>
      </c>
      <c r="E114" s="82"/>
      <c r="F114" s="83" t="s">
        <v>5274</v>
      </c>
      <c r="G114" s="86"/>
      <c r="H114" s="87"/>
    </row>
    <row r="115" customFormat="false" ht="14.25" hidden="false" customHeight="false" outlineLevel="0" collapsed="false">
      <c r="A115" s="78" t="s">
        <v>3990</v>
      </c>
      <c r="B115" s="79" t="str">
        <f aca="false">IF(A115="NEWCOD",IF(ISBLANK(G115),"renseigner le champ 'Nouveau taxon'",G115),VLOOKUP(A115,'Ref Taxo'!A:B,2,FALSE()))</f>
        <v>Ranunculus repens</v>
      </c>
      <c r="C115" s="80" t="n">
        <f aca="false">IF(A115="NEWCOD",IF(ISBLANK(H115),"NoCod",H115),VLOOKUP(A115,'Ref Taxo'!A:D,4,FALSE()))</f>
        <v>1910</v>
      </c>
      <c r="D115" s="81" t="n">
        <v>0.01</v>
      </c>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2023-01-25T08:45:50Z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