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5100" sheetId="2" r:id="rId2"/>
    <sheet name="Mises à jour" sheetId="3" r:id="rId3"/>
  </sheets>
  <definedNames/>
  <calcPr calcId="145621"/>
</workbook>
</file>

<file path=xl/sharedStrings.xml><?xml version="1.0" encoding="utf-8"?>
<sst xmlns="http://schemas.openxmlformats.org/spreadsheetml/2006/main" count="6489" uniqueCount="5307">
  <si>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</si>
  <si>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</si>
  <si>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</si>
  <si>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</si>
  <si>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</si>
  <si>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</si>
  <si>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</si>
  <si>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</si>
  <si>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</si>
  <si>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</si>
  <si>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</si>
  <si>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</si>
  <si>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</si>
  <si>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</si>
  <si>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</si>
  <si>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</si>
  <si>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</si>
  <si>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</si>
  <si>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</si>
  <si>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</si>
  <si>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</si>
  <si>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</si>
  <si>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</si>
  <si>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</si>
  <si>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</si>
  <si>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</si>
  <si>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</si>
  <si>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</si>
  <si>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</si>
  <si>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</si>
  <si>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</si>
  <si>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</si>
  <si>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</si>
  <si>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</si>
  <si>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</si>
  <si>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</si>
  <si>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</si>
  <si>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</si>
  <si>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</si>
  <si>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</si>
  <si>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</si>
  <si>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</si>
  <si>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</si>
  <si>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</si>
  <si>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</si>
  <si>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</si>
  <si>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</si>
  <si>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</si>
  <si>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</si>
  <si>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</si>
  <si>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</si>
  <si>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</si>
  <si>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</si>
  <si>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</si>
  <si>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</si>
  <si>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</si>
  <si>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</si>
  <si>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</si>
  <si>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</si>
  <si>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</si>
  <si>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</si>
  <si>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</si>
  <si>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</si>
  <si>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</si>
  <si>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</si>
  <si>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</si>
  <si>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</si>
  <si>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</si>
  <si>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</si>
  <si>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</si>
  <si>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</si>
  <si>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</si>
  <si>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</si>
  <si>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</si>
  <si>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</si>
  <si>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</si>
  <si>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</si>
  <si>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</si>
  <si>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</si>
  <si>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</si>
  <si>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</si>
  <si>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</si>
  <si>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</si>
  <si>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</si>
  <si>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</si>
  <si>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</si>
  <si>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</si>
  <si>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</si>
  <si>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</si>
  <si>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</si>
  <si>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</si>
  <si>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</si>
  <si>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</si>
  <si>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</si>
  <si>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</si>
  <si>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</si>
  <si>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</si>
  <si>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</si>
  <si>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</si>
  <si>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</si>
  <si>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</si>
  <si>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</si>
  <si>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</si>
  <si>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</si>
  <si>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</si>
  <si>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</si>
  <si>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</si>
  <si>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</si>
  <si>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</si>
  <si>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</si>
  <si>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</si>
  <si>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</si>
  <si>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</si>
  <si>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</si>
  <si>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</si>
  <si>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</si>
  <si>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</si>
  <si>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</si>
  <si>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</si>
  <si>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</si>
  <si>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</si>
  <si>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</si>
  <si>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</si>
  <si>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</si>
  <si>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</si>
  <si>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</si>
  <si>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</si>
  <si>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</si>
  <si>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</si>
  <si>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</si>
  <si>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</si>
  <si>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</si>
  <si>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</si>
  <si>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</si>
  <si>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</si>
  <si>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</si>
  <si>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</si>
  <si>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</si>
  <si>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</si>
  <si>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</si>
  <si>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</si>
  <si>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</si>
  <si>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</si>
  <si>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</si>
  <si>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</si>
  <si>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</si>
  <si>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</si>
  <si>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</si>
  <si>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</si>
  <si>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</si>
  <si>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</si>
  <si>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</si>
  <si>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</si>
  <si>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</si>
  <si>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</si>
  <si>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</si>
  <si>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</si>
  <si>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</si>
  <si>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</si>
  <si>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</si>
  <si>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</si>
  <si>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</si>
  <si>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</si>
  <si>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</si>
  <si>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</si>
  <si>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</si>
  <si>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</si>
  <si>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</si>
  <si>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</si>
  <si>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</si>
  <si>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</si>
  <si>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</si>
  <si>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</si>
  <si>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</si>
  <si>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</si>
  <si>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</si>
  <si>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</si>
  <si>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</si>
  <si>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</si>
  <si>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</si>
  <si>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</si>
  <si>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</si>
  <si>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</si>
  <si>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</si>
  <si>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</si>
  <si>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</si>
  <si>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</si>
  <si>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</si>
  <si>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</si>
  <si>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</si>
  <si>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</si>
  <si>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</si>
  <si>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</si>
  <si>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</si>
  <si>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</si>
  <si>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</si>
  <si>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</si>
  <si>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</si>
  <si>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</si>
  <si>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</si>
  <si>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</si>
  <si>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</si>
  <si>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</si>
  <si>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</si>
  <si>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</si>
  <si>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</si>
  <si>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</si>
  <si>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</si>
  <si>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</si>
  <si>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</si>
  <si>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</si>
  <si>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</si>
  <si>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</si>
  <si>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</si>
  <si>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</si>
  <si>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</si>
  <si>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</si>
  <si>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</si>
  <si>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</si>
  <si>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</si>
  <si>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</si>
  <si>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</si>
  <si>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</si>
  <si>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</si>
  <si>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</si>
  <si>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</si>
  <si>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</si>
  <si>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</si>
  <si>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</si>
  <si>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</si>
  <si>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</si>
  <si>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</si>
  <si>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</si>
  <si>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</si>
  <si>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</si>
  <si>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</si>
  <si>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</si>
  <si>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</si>
  <si>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</si>
  <si>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</si>
  <si>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</si>
  <si>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</si>
  <si>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</si>
  <si>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</si>
  <si>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</si>
  <si>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</si>
  <si>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</si>
  <si>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</si>
  <si>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</si>
  <si>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</si>
  <si>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</si>
  <si>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</si>
  <si>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</si>
  <si>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</si>
  <si>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</si>
  <si>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</si>
  <si>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</si>
  <si>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</si>
  <si>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</si>
  <si>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</si>
  <si>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</si>
  <si>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</si>
  <si>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</si>
  <si>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</si>
  <si>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</si>
  <si>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</si>
  <si>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</si>
  <si>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</si>
  <si>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</si>
  <si>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</si>
  <si>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</si>
  <si>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</si>
  <si>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</si>
  <si>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</si>
  <si>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</si>
  <si>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</si>
  <si>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</si>
  <si>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</si>
  <si>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</si>
  <si>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</si>
  <si>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</si>
  <si>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</si>
  <si>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</si>
  <si>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</si>
  <si>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</si>
  <si>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</si>
  <si>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</si>
  <si>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</si>
  <si>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</si>
  <si>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</si>
  <si>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</si>
  <si>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</si>
  <si>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</si>
  <si>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</si>
  <si>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</si>
  <si>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</si>
  <si>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</si>
  <si>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</si>
  <si>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</si>
  <si>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</si>
  <si>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</si>
  <si>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</si>
  <si>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</si>
  <si>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</si>
  <si>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</si>
  <si>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</si>
  <si>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</si>
  <si>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</si>
  <si>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</si>
  <si>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</si>
  <si>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</si>
  <si>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</si>
  <si>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</si>
  <si>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</si>
  <si>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</si>
  <si>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</si>
  <si>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</si>
  <si>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</si>
  <si>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</si>
  <si>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</si>
  <si>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</si>
  <si>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</si>
  <si>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</si>
  <si>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</si>
  <si>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</si>
  <si>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</si>
  <si>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</si>
  <si>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</si>
  <si>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</si>
  <si>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</si>
  <si>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</si>
  <si>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</si>
  <si>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</si>
  <si>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</si>
  <si>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</si>
  <si>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</si>
  <si>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</si>
  <si>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</si>
  <si>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</si>
  <si>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</si>
  <si>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</si>
  <si>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</si>
  <si>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</si>
  <si>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</si>
  <si>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</si>
  <si>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</si>
  <si>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</si>
  <si>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</si>
  <si>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</si>
  <si>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</si>
  <si>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</si>
  <si>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</si>
  <si>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</si>
  <si>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</si>
  <si>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</si>
  <si>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</si>
  <si>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</si>
  <si>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</si>
  <si>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</si>
  <si>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</si>
  <si>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</si>
  <si>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</si>
  <si>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</si>
  <si>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</si>
  <si>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</si>
  <si>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</si>
  <si>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</si>
  <si>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</si>
  <si>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</si>
  <si>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</si>
  <si>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</si>
  <si>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</si>
  <si>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</si>
  <si>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</si>
  <si>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</si>
  <si>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</si>
  <si>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</si>
  <si>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</si>
  <si>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</si>
  <si>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</si>
  <si>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</si>
  <si>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</si>
  <si>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</si>
  <si>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</si>
  <si>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</si>
  <si>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</si>
  <si>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</si>
  <si>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</si>
  <si>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</si>
  <si>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</si>
  <si>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</si>
  <si>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</si>
  <si>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</si>
  <si>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</si>
  <si>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</si>
  <si>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</si>
  <si>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</si>
  <si>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</si>
  <si>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</si>
  <si>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</si>
  <si>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</si>
  <si>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</si>
  <si>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</si>
  <si>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</si>
  <si>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</si>
  <si>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</si>
  <si>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</si>
  <si>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</si>
  <si>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</si>
  <si>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</si>
  <si>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</si>
  <si>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</si>
  <si>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</si>
  <si>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</si>
  <si>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</si>
  <si>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</si>
  <si>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</si>
  <si>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</si>
  <si>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</si>
  <si>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</si>
  <si>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</si>
  <si>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</si>
  <si>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</si>
  <si>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</si>
  <si>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</si>
  <si>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</si>
  <si>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</si>
  <si>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</si>
  <si>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</si>
  <si>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</si>
  <si>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</si>
  <si>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</si>
  <si>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</si>
  <si>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</si>
  <si>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</si>
  <si>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</si>
  <si>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</si>
  <si>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</si>
  <si>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</si>
  <si>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</si>
  <si>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</si>
  <si>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</si>
  <si>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</si>
  <si>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</si>
  <si>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</si>
  <si>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</si>
  <si>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</si>
  <si>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</si>
  <si>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</si>
  <si>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</si>
  <si>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</si>
  <si>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</si>
  <si>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</si>
  <si>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</si>
  <si>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</si>
  <si>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</si>
  <si>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</si>
  <si>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</si>
  <si>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</si>
  <si>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</si>
  <si>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</si>
  <si>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</si>
  <si>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</si>
  <si>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</si>
  <si>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</si>
  <si>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</si>
  <si>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</si>
  <si>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</si>
  <si>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</si>
  <si>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</si>
  <si>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</si>
  <si>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</si>
  <si>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</si>
  <si>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</si>
  <si>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</si>
  <si>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</si>
  <si>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</si>
  <si>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</si>
  <si>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</si>
  <si>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</si>
  <si>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</si>
  <si>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</si>
  <si>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</si>
  <si>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</si>
  <si>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</si>
  <si>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</si>
  <si>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</si>
  <si>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</si>
  <si>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</si>
  <si>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</si>
  <si>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</si>
  <si>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</si>
  <si>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</si>
  <si>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</si>
  <si>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</si>
  <si>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</si>
  <si>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</si>
  <si>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</si>
  <si>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</si>
  <si>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</si>
  <si>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</si>
  <si>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</si>
  <si>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</si>
  <si>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</si>
  <si>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</si>
  <si>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</si>
  <si>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</si>
  <si>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</si>
  <si>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</si>
  <si>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</si>
  <si>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</si>
  <si>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</si>
  <si>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</si>
  <si>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</si>
  <si>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</si>
  <si>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</si>
  <si>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</si>
  <si>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</si>
  <si>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</si>
  <si>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</si>
  <si>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</si>
  <si>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</si>
  <si>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</si>
  <si>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</si>
  <si>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</si>
  <si>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</si>
  <si>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</si>
  <si>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</si>
  <si>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</si>
  <si>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</si>
  <si>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</si>
  <si>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</si>
  <si>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</si>
  <si>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</si>
  <si>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</si>
  <si>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</si>
  <si>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</si>
  <si>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</si>
  <si>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</si>
  <si>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</si>
  <si>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</si>
  <si>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</si>
  <si>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</si>
  <si>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</si>
  <si>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</si>
  <si>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</si>
  <si>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</si>
  <si>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</si>
  <si>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</si>
  <si>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</si>
  <si>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</si>
  <si>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</si>
  <si>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</si>
  <si>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</si>
  <si>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</si>
  <si>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</si>
  <si>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</si>
  <si>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</si>
  <si>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</si>
  <si>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</si>
  <si>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</si>
  <si>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</si>
  <si>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</si>
  <si>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</si>
  <si>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</si>
  <si>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</si>
  <si>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</si>
  <si>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</si>
  <si>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</si>
  <si>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</si>
  <si>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</si>
  <si>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</si>
  <si>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</si>
  <si>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</si>
  <si>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</si>
  <si>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</si>
  <si>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</si>
  <si>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</si>
  <si>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</si>
  <si>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</si>
  <si>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</si>
  <si>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</si>
  <si>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</si>
  <si>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</si>
  <si>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</si>
  <si>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</si>
  <si>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</si>
  <si>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</si>
  <si>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</si>
  <si>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</si>
  <si>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</si>
  <si>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</si>
  <si>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</si>
  <si>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</si>
  <si>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</si>
  <si>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</si>
  <si>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</si>
  <si>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</si>
  <si>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</si>
  <si>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</si>
  <si>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</si>
  <si>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</si>
  <si>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</si>
  <si>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</si>
  <si>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</si>
  <si>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</si>
  <si>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</si>
  <si>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</si>
  <si>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</si>
  <si>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</si>
  <si>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</si>
  <si>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</si>
  <si>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</si>
  <si>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</si>
  <si>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</si>
  <si>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</si>
  <si>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</si>
  <si>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</si>
  <si>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</si>
  <si>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</si>
  <si>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</si>
  <si>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</si>
  <si>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</si>
  <si>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</si>
  <si>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</si>
  <si>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</si>
  <si>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</si>
  <si>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</si>
  <si>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</si>
  <si>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</si>
  <si>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</si>
  <si>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</si>
  <si>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</si>
  <si>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</si>
  <si>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</si>
  <si>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</si>
  <si>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</si>
  <si>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</si>
  <si>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</si>
  <si>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</si>
  <si>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</si>
  <si>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</si>
  <si>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</si>
  <si>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</si>
  <si>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</si>
  <si>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</si>
  <si>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</si>
  <si>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</si>
  <si>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</si>
  <si>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</si>
  <si>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</si>
  <si>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</si>
  <si>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</si>
  <si>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</si>
  <si>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</si>
  <si>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</si>
  <si>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</si>
  <si>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</si>
  <si>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</si>
  <si>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</si>
  <si>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</si>
  <si>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</si>
  <si>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</si>
  <si>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</si>
  <si>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</si>
  <si>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</si>
  <si>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</si>
  <si>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</si>
  <si>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</si>
  <si>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</si>
  <si>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</si>
  <si>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</si>
  <si>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</si>
  <si>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</si>
  <si>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</si>
  <si>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</si>
  <si>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</si>
  <si>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</si>
  <si>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</si>
  <si>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</si>
  <si>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</si>
  <si>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</si>
  <si>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</si>
  <si>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</si>
  <si>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</si>
  <si>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</si>
  <si>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</si>
  <si>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</si>
  <si>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</si>
  <si>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</si>
  <si>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</si>
  <si>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</si>
  <si>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</si>
  <si>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</si>
  <si>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</si>
  <si>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</si>
  <si>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</si>
  <si>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</si>
  <si>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</si>
  <si>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</si>
  <si>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</si>
  <si>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</si>
  <si>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</si>
  <si>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</si>
  <si>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</si>
  <si>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</si>
  <si>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</si>
  <si>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</si>
  <si>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</si>
  <si>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</si>
  <si>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</si>
  <si>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</si>
  <si>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</si>
  <si>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</si>
  <si>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</si>
  <si>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</si>
  <si>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</si>
  <si>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</si>
  <si>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</si>
  <si>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</si>
  <si>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</si>
  <si>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</si>
  <si>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</si>
  <si>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</si>
  <si>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</si>
  <si>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</si>
  <si>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</si>
  <si>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</si>
  <si>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</si>
  <si>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</si>
  <si>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</si>
  <si>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</si>
  <si>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</si>
  <si>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</si>
  <si>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</si>
  <si>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</si>
  <si>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</si>
  <si>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</si>
  <si>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</si>
  <si>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</si>
  <si>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</si>
  <si>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</si>
  <si>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</si>
  <si>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</si>
  <si>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</si>
  <si>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</si>
  <si>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</si>
  <si>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</si>
  <si>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</si>
  <si>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</si>
  <si>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</si>
  <si>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</si>
  <si>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</si>
  <si>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</si>
  <si>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</si>
  <si>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</si>
  <si>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</si>
  <si>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</si>
  <si>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</si>
  <si>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</si>
  <si>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</si>
  <si>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</si>
  <si>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</si>
  <si>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</si>
  <si>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</si>
  <si>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</si>
  <si>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</si>
  <si>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</si>
  <si>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</si>
  <si>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</si>
  <si>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</si>
  <si>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</si>
  <si>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</si>
  <si>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</si>
  <si>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</si>
  <si>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</si>
  <si>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</si>
  <si>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</si>
  <si>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</si>
  <si>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</si>
  <si>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</si>
  <si>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</si>
  <si>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</si>
  <si>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</si>
  <si>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</si>
  <si>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</si>
  <si>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</si>
  <si>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</si>
  <si>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</si>
  <si>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</si>
  <si>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</si>
  <si>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</si>
  <si>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</si>
  <si>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</si>
  <si>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</si>
  <si>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</si>
  <si>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</si>
  <si>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</si>
  <si>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</si>
  <si>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</si>
  <si>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</si>
  <si>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</si>
  <si>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</si>
  <si>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</si>
  <si>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</si>
  <si>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</si>
  <si>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</si>
  <si>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</si>
  <si>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</si>
  <si>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</si>
  <si>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</si>
  <si>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</si>
  <si>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</si>
  <si>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</si>
  <si>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</si>
  <si>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</si>
  <si>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</si>
  <si>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</si>
  <si>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</si>
  <si>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</si>
  <si>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</si>
  <si>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</si>
  <si>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</si>
  <si>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</si>
  <si>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</si>
  <si>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</si>
  <si>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</si>
  <si>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</si>
  <si>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</si>
  <si>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</si>
  <si>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</si>
  <si>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</si>
  <si>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</si>
  <si>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</si>
  <si>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</si>
  <si>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</si>
  <si>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</si>
  <si>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</si>
  <si>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</si>
  <si>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</si>
  <si>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</si>
  <si>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</si>
  <si>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</si>
  <si>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</si>
  <si>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</si>
  <si>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</si>
  <si>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</si>
  <si>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</si>
  <si>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</si>
  <si>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</si>
  <si>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</si>
  <si>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</si>
  <si>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</si>
  <si>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</si>
  <si>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</si>
  <si>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</si>
  <si>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</si>
  <si>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</si>
  <si>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</si>
  <si>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</si>
  <si>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</si>
  <si>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</si>
  <si>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</si>
  <si>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</si>
  <si>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</si>
  <si>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</si>
  <si>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</si>
  <si>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</si>
  <si>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</si>
  <si>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</si>
  <si>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</si>
  <si>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</si>
  <si>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</si>
  <si>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</si>
  <si>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</si>
  <si>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</si>
  <si>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</si>
  <si>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</si>
  <si>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</si>
  <si>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</si>
  <si>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</si>
  <si>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</si>
  <si>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</si>
  <si>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</si>
  <si>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</si>
  <si>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</si>
  <si>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</si>
  <si>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</si>
  <si>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</si>
  <si>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</si>
  <si>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</si>
  <si>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</si>
  <si>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</si>
  <si>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</si>
  <si>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</si>
  <si>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</si>
  <si>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</si>
  <si>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</si>
  <si>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</si>
  <si>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</si>
  <si>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</si>
  <si>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</si>
  <si>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</si>
  <si>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</si>
  <si>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</si>
  <si>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</si>
  <si>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</si>
  <si>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</si>
  <si>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</si>
  <si>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</si>
  <si>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</si>
  <si>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</si>
  <si>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</si>
  <si>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</si>
  <si>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</si>
  <si>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</si>
  <si>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</si>
  <si>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</si>
  <si>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</si>
  <si>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</si>
  <si>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</si>
  <si>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</si>
  <si>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</si>
  <si>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</si>
  <si>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</si>
  <si>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</si>
  <si>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</si>
  <si>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</si>
  <si>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</si>
  <si>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</si>
  <si>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</si>
  <si>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</si>
  <si>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</si>
  <si>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</si>
  <si>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</si>
  <si>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</si>
  <si>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</si>
  <si>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</si>
  <si>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</si>
  <si>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</si>
  <si>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</si>
  <si>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</si>
  <si>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</si>
  <si>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</si>
  <si>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</si>
  <si>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</si>
  <si>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</si>
  <si>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</si>
  <si>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</si>
  <si>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</si>
  <si>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</si>
  <si>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</si>
  <si>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</si>
  <si>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</si>
  <si>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</si>
  <si>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</si>
  <si>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</si>
  <si>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</si>
  <si>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</si>
  <si>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</si>
  <si>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</si>
  <si>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</si>
  <si>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</si>
  <si>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</si>
  <si>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</si>
  <si>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</si>
  <si>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</si>
  <si>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</si>
  <si>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</si>
  <si>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</si>
  <si>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</si>
  <si>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</si>
  <si>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</si>
  <si>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</si>
  <si>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</si>
  <si>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</si>
  <si>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</si>
  <si>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</si>
  <si>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</si>
  <si>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</si>
  <si>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</si>
  <si>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</si>
  <si>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</si>
  <si>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</si>
  <si>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</si>
  <si>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</si>
  <si>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</si>
  <si>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</si>
  <si>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</si>
  <si>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</si>
  <si>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</si>
  <si>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</si>
  <si>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</si>
  <si>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</si>
  <si>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</si>
  <si>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</si>
  <si>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</si>
  <si>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</si>
  <si>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</si>
  <si>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</si>
  <si>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</si>
  <si>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</si>
  <si>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</si>
  <si>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</si>
  <si>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</si>
  <si>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</si>
  <si>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</si>
  <si>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</si>
  <si>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</si>
  <si>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</si>
  <si>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</si>
  <si>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</si>
  <si>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</si>
  <si>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</si>
  <si>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</si>
  <si>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</si>
  <si>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</si>
  <si>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</si>
  <si>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</si>
  <si>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</si>
  <si>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</si>
  <si>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</si>
  <si>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</si>
  <si>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</si>
  <si>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</si>
  <si>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</si>
  <si>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</si>
  <si>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</si>
  <si>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</si>
  <si>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</si>
  <si>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</si>
  <si>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</si>
  <si>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</si>
  <si>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</si>
  <si>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</si>
  <si>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</si>
  <si>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</si>
  <si>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</si>
  <si>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</si>
  <si>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</si>
  <si>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</si>
  <si>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</si>
  <si>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</si>
  <si>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</si>
  <si>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</si>
  <si>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</si>
  <si>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</si>
  <si>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</si>
  <si>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</si>
  <si>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</si>
  <si>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</si>
  <si>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</si>
  <si>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</si>
  <si>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</si>
  <si>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</si>
  <si>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</si>
  <si>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</si>
  <si>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</si>
  <si>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</si>
  <si>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</si>
  <si>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</si>
  <si>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</si>
  <si>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</si>
  <si>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</si>
  <si>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</si>
  <si>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</si>
  <si>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</si>
  <si>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</si>
  <si>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</si>
  <si>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</si>
  <si>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</si>
  <si>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</si>
  <si>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</si>
  <si>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</si>
  <si>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</si>
  <si>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</si>
  <si>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</si>
  <si>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</si>
  <si>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</si>
  <si>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</si>
  <si>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</si>
  <si>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</si>
  <si>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</si>
  <si>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</si>
  <si>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</si>
  <si>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</si>
  <si>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</si>
  <si>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</si>
  <si>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</si>
  <si>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</si>
  <si>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</si>
  <si>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</si>
  <si>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</si>
  <si>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</si>
  <si>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</si>
  <si>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</si>
  <si>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</si>
  <si>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</si>
  <si>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</si>
  <si>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</si>
  <si>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</si>
  <si>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</si>
  <si>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</si>
  <si>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</si>
  <si>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</si>
  <si>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</si>
  <si>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</si>
  <si>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</si>
  <si>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</si>
  <si>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</si>
  <si>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</si>
  <si>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</si>
  <si>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</si>
  <si>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</si>
  <si>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</si>
  <si>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</si>
  <si>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</si>
  <si>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</si>
  <si>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</si>
  <si>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</si>
  <si>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</si>
  <si>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</si>
  <si>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</si>
  <si>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</si>
  <si>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</si>
  <si>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</si>
  <si>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</si>
  <si>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</si>
  <si>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</si>
  <si>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</si>
  <si>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</si>
  <si>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</si>
  <si>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</si>
  <si>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</si>
  <si>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</si>
  <si>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</si>
  <si>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</si>
  <si>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</si>
  <si>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</si>
  <si>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</si>
  <si>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</si>
  <si>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</si>
  <si>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</si>
  <si>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</si>
  <si>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</si>
  <si>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</si>
  <si>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</si>
  <si>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</si>
  <si>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</si>
  <si>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</si>
  <si>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</si>
  <si>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</si>
  <si>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</si>
  <si>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</si>
  <si>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</si>
  <si>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</si>
  <si>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</si>
  <si>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</si>
  <si>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</si>
  <si>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</si>
  <si>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</si>
  <si>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</si>
  <si>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</si>
  <si>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</si>
  <si>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</si>
  <si>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</si>
  <si>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</si>
  <si>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</si>
  <si>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</si>
  <si>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</si>
  <si>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</si>
  <si>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</si>
  <si>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</si>
  <si>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</si>
  <si>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</si>
  <si>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</si>
  <si>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</si>
  <si>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</si>
  <si>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</si>
  <si>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</si>
  <si>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</si>
  <si>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</si>
  <si>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</si>
  <si>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</si>
  <si>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</si>
  <si>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</si>
  <si>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</si>
  <si>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</si>
  <si>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</si>
  <si>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</si>
  <si>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</si>
  <si>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</si>
  <si>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</si>
  <si>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</si>
  <si>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</si>
  <si>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</si>
  <si>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</si>
  <si>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</si>
  <si>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</si>
  <si>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</si>
  <si>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</si>
  <si>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</si>
  <si>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</si>
  <si>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</si>
  <si>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</si>
  <si>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</si>
  <si>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</si>
  <si>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</si>
  <si>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</si>
  <si>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</si>
  <si>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</si>
  <si>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</si>
  <si>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</si>
  <si>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</si>
  <si>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</si>
  <si>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</si>
  <si>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</si>
  <si>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</si>
  <si>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</si>
  <si>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</si>
  <si>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</si>
  <si>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</si>
  <si>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</si>
  <si>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</si>
  <si>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</si>
  <si>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</si>
  <si>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</si>
  <si>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</si>
  <si>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</si>
  <si>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</si>
  <si>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</si>
  <si>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</si>
  <si>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</si>
  <si>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</si>
  <si>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</si>
  <si>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</si>
  <si>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</si>
  <si>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</si>
  <si>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</si>
  <si>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</si>
  <si>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</si>
  <si>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</si>
  <si>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</si>
  <si>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</si>
  <si>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</si>
  <si>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</si>
  <si>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</si>
  <si>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</si>
  <si>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</si>
  <si>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</si>
  <si>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</si>
  <si>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</si>
  <si>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</si>
  <si>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</si>
  <si>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</si>
  <si>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</si>
  <si>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</si>
  <si>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</si>
  <si>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</si>
  <si>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</si>
  <si>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</si>
  <si>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</si>
  <si>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</si>
  <si>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</si>
  <si>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</si>
  <si>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</si>
  <si>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</si>
  <si>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</si>
  <si>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</si>
  <si>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</si>
  <si>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</si>
  <si>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</si>
  <si>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</si>
  <si>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</si>
  <si>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</si>
  <si>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</si>
  <si>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</si>
  <si>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</si>
  <si>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</si>
  <si>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</si>
  <si>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</si>
  <si>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</si>
  <si>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</si>
  <si>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</si>
  <si>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</si>
  <si>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</si>
  <si>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</si>
  <si>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</si>
  <si>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</si>
  <si>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</si>
  <si>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</si>
  <si>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</si>
  <si>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</si>
  <si>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</si>
  <si>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</si>
  <si>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</si>
  <si>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</si>
  <si>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</si>
  <si>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</si>
  <si>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</si>
  <si>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</si>
  <si>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</si>
  <si>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</si>
  <si>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</si>
  <si>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</si>
  <si>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</si>
  <si>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</si>
  <si>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</si>
  <si>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</si>
  <si>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</si>
  <si>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</si>
  <si>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</si>
  <si>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</si>
  <si>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</si>
  <si>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</si>
  <si>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</si>
  <si>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</si>
  <si>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</si>
  <si>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</si>
  <si>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</si>
  <si>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</si>
  <si>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</si>
  <si>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</si>
  <si>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</si>
  <si>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</si>
  <si>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</si>
  <si>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</si>
  <si>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</si>
  <si>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</si>
  <si>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</si>
  <si>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</si>
  <si>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</si>
  <si>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</si>
  <si>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</si>
  <si>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</si>
  <si>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</si>
  <si>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</si>
  <si>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</si>
  <si>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</si>
  <si>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</si>
  <si>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</si>
  <si>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</si>
  <si>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</si>
  <si>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</si>
  <si>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</si>
  <si>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</si>
  <si>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</si>
  <si>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</si>
  <si>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</si>
  <si>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</si>
  <si>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</si>
  <si>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</si>
  <si>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</si>
  <si>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</si>
  <si>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</si>
  <si>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</si>
  <si>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</si>
  <si>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</si>
  <si>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</si>
  <si>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</si>
  <si>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</si>
  <si>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</si>
  <si>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</si>
  <si>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</si>
  <si>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</si>
  <si>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</si>
  <si>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</si>
  <si>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</si>
  <si>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</si>
  <si>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</si>
  <si>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</si>
  <si>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</si>
  <si>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</si>
  <si>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</si>
  <si>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</si>
  <si>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</si>
  <si>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</si>
  <si>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</si>
  <si>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</si>
  <si>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</si>
  <si>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</si>
  <si>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</si>
  <si>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</si>
  <si>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</si>
  <si>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</si>
  <si>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</si>
  <si>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</si>
  <si>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</si>
  <si>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</si>
  <si>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</si>
  <si>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</si>
  <si>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</si>
  <si>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</si>
  <si>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</si>
  <si>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</si>
  <si>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</si>
  <si>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</si>
  <si>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</si>
  <si>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</si>
  <si>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</si>
  <si>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</si>
  <si>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</si>
  <si>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</si>
  <si>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</si>
  <si>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</si>
  <si>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</si>
  <si>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</si>
  <si>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</si>
  <si>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</si>
  <si>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</si>
  <si>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</si>
  <si>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</si>
  <si>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</si>
  <si>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</si>
  <si>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</si>
  <si>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</si>
  <si>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</si>
  <si>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</si>
  <si>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</si>
  <si>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</si>
  <si>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</si>
  <si>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</si>
  <si>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</si>
  <si>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</si>
  <si>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</si>
  <si>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</si>
  <si>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</si>
  <si>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</si>
  <si>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</si>
  <si>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</si>
  <si>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</si>
  <si>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</si>
  <si>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</si>
  <si>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</si>
  <si>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</si>
  <si>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</si>
  <si>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</si>
  <si>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</si>
  <si>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</si>
  <si>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</si>
  <si>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</si>
  <si>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</si>
  <si>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</si>
  <si>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</si>
  <si>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</si>
  <si>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</si>
  <si>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</si>
  <si>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</si>
  <si>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</si>
  <si>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</si>
  <si>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</si>
  <si>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</si>
  <si>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</si>
  <si>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</si>
  <si>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</si>
  <si>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</si>
  <si>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</si>
  <si>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</si>
  <si>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</si>
  <si>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</si>
  <si>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</si>
  <si>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</si>
  <si>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</si>
  <si>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</si>
  <si>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</si>
  <si>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</si>
  <si>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</si>
  <si>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</si>
  <si>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</si>
  <si>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</si>
  <si>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</si>
  <si>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</si>
  <si>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</si>
  <si>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</si>
  <si>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</si>
  <si>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</si>
  <si>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</si>
  <si>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</si>
  <si>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</si>
  <si>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</si>
  <si>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</si>
  <si>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</si>
  <si>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</si>
  <si>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</si>
  <si>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</si>
  <si>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</si>
  <si>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</si>
  <si>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</si>
  <si>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</si>
  <si>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</si>
  <si>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</si>
  <si>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</si>
  <si>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</si>
  <si>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</si>
  <si>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</si>
  <si>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</si>
  <si>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</si>
  <si>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</si>
  <si>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</si>
  <si>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</si>
  <si>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</si>
  <si>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</si>
  <si>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</si>
  <si>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</si>
  <si>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</si>
  <si>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</si>
  <si>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</si>
  <si>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</si>
  <si>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</si>
  <si>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</si>
  <si>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</si>
  <si>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</si>
  <si>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</si>
  <si>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</si>
  <si>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</si>
  <si>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</si>
  <si>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</si>
  <si>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</si>
  <si>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</si>
  <si>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</si>
  <si>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</si>
  <si>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</si>
  <si>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</si>
  <si>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</si>
  <si>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</si>
  <si>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</si>
  <si>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</si>
  <si>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</si>
  <si>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</si>
  <si>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</si>
  <si>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</si>
  <si>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</si>
  <si>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</si>
  <si>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</si>
  <si>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</si>
  <si>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</si>
  <si>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</si>
  <si>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</si>
  <si>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</si>
  <si>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</si>
  <si>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</si>
  <si>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</si>
  <si>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</si>
  <si>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</si>
  <si>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</si>
  <si>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</si>
  <si>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</si>
  <si>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</si>
  <si>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</si>
  <si>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</si>
  <si>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</si>
  <si>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</si>
  <si>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</si>
  <si>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</si>
  <si>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</si>
  <si>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</si>
  <si>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</si>
  <si>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</si>
  <si>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</si>
  <si>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</si>
  <si>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</si>
  <si>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</si>
  <si>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</si>
  <si>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</si>
  <si>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</si>
  <si>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</si>
  <si>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</si>
  <si>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</si>
  <si>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</si>
  <si>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</si>
  <si>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</si>
  <si>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</si>
  <si>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</si>
  <si>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</si>
  <si>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</si>
  <si>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</si>
  <si>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</si>
  <si>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</si>
  <si>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</si>
  <si>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</si>
  <si>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</si>
  <si>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</si>
  <si>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</si>
  <si>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</si>
  <si>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</si>
  <si>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</si>
  <si>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</si>
  <si>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</si>
  <si>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</si>
  <si>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</si>
  <si>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</si>
  <si>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</si>
  <si>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</si>
  <si>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</si>
  <si>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</si>
  <si>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</si>
  <si>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</si>
  <si>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</si>
  <si>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</si>
  <si>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</si>
  <si>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</si>
  <si>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</si>
  <si>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</si>
  <si>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</si>
  <si>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</si>
  <si>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</si>
  <si>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</si>
  <si>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</si>
  <si>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</si>
  <si>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</si>
  <si>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</si>
  <si>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</si>
  <si>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</si>
  <si>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</si>
  <si>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</si>
  <si>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</si>
  <si>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</si>
  <si>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</si>
  <si>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</si>
  <si>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</si>
  <si>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</si>
  <si>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</si>
  <si>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</si>
  <si>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</si>
  <si>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</si>
  <si>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</si>
  <si>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</si>
  <si>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</si>
  <si>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</si>
  <si>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</si>
  <si>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</si>
  <si>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</si>
  <si>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</si>
  <si>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</si>
  <si>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</si>
  <si>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</si>
  <si>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</si>
  <si>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</si>
  <si>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</si>
  <si>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</si>
  <si>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</si>
  <si>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</si>
  <si>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</si>
  <si>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</si>
  <si>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</si>
  <si>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</si>
  <si>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</si>
  <si>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</si>
  <si>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</si>
  <si>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</si>
  <si>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</si>
  <si>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</si>
  <si>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</si>
  <si>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</si>
  <si>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</si>
  <si>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</si>
  <si>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</si>
  <si>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</si>
  <si>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</si>
  <si>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</si>
  <si>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</si>
  <si>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</si>
  <si>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</si>
  <si>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</si>
  <si>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</si>
  <si>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</si>
  <si>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</si>
  <si>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</si>
  <si>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</si>
  <si>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</si>
  <si>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</si>
  <si>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</si>
  <si>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</si>
  <si>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</si>
  <si>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</si>
  <si>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</si>
  <si>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</si>
  <si>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</si>
  <si>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</si>
  <si>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</si>
  <si>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</si>
  <si>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</si>
  <si>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</si>
  <si>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</si>
  <si>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</si>
  <si>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</si>
  <si>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</si>
  <si>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</si>
  <si>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</si>
  <si>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</si>
  <si>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</si>
  <si>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</si>
  <si>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</si>
  <si>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</si>
  <si>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</si>
  <si>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</si>
  <si>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</si>
  <si>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</si>
  <si>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</si>
  <si>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</si>
  <si>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</si>
  <si>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</si>
  <si>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</si>
  <si>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</si>
  <si>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</si>
  <si>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</si>
  <si>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</si>
  <si>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</si>
  <si>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</si>
  <si>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</si>
  <si>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</si>
  <si>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</si>
  <si>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</si>
  <si>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</si>
  <si>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</si>
  <si>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</si>
  <si>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</si>
  <si>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</si>
  <si>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</si>
  <si>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</si>
  <si>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</si>
  <si>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</si>
  <si>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</si>
  <si>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</si>
  <si>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</si>
  <si>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</si>
  <si>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</si>
  <si>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</si>
  <si>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</si>
  <si>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</si>
  <si>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</si>
  <si>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</si>
  <si>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</si>
  <si>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</si>
  <si>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</si>
  <si>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</si>
  <si>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</si>
  <si>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</si>
  <si>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</si>
  <si>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</si>
  <si>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</si>
  <si>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</si>
  <si>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</si>
  <si>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</si>
  <si>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</si>
  <si>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</si>
  <si>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</si>
  <si>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</si>
  <si>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</si>
  <si>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</si>
  <si>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</si>
  <si>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</si>
  <si>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</si>
  <si>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</si>
  <si>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</si>
  <si>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</si>
  <si>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</si>
  <si>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</si>
  <si>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</si>
  <si>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</si>
  <si>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</si>
  <si>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</si>
  <si>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</si>
  <si>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</si>
  <si>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</si>
  <si>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</si>
  <si>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</si>
  <si>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</si>
  <si>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</si>
  <si>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</si>
  <si>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</si>
  <si>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</si>
  <si>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</si>
  <si>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</si>
  <si>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</si>
  <si>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</si>
  <si>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</si>
  <si>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</si>
  <si>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</si>
  <si>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</si>
  <si>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</si>
  <si>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</si>
  <si>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</si>
  <si>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</si>
  <si>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</si>
  <si>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</si>
  <si>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</si>
  <si>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</si>
  <si>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</si>
  <si>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</si>
  <si>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</si>
  <si>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</si>
  <si>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</si>
  <si>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</si>
  <si>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</si>
  <si>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</si>
  <si>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</si>
  <si>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</si>
  <si>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</si>
  <si>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</si>
  <si>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</si>
  <si>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</si>
  <si>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</si>
  <si>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</si>
  <si>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</si>
  <si>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</si>
  <si>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</si>
  <si>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</si>
  <si>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</si>
  <si>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</si>
  <si>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</si>
  <si>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</si>
  <si>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</si>
  <si>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</si>
  <si>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</si>
  <si>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</si>
  <si>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</si>
  <si>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</si>
  <si>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</si>
  <si>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</si>
  <si>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</si>
  <si>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</si>
  <si>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</si>
  <si>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</si>
  <si>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</si>
  <si>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</si>
  <si>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</si>
  <si>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</si>
  <si>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</si>
  <si>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</si>
  <si>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</si>
  <si>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</si>
  <si>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</si>
  <si>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</si>
  <si>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</si>
  <si>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</si>
  <si>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</si>
  <si>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</si>
  <si>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</si>
  <si>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</si>
  <si>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</si>
  <si>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</si>
  <si>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</si>
  <si>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</si>
  <si>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</si>
  <si>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</si>
  <si>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</si>
  <si>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</si>
  <si>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</si>
  <si>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</si>
  <si>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</si>
  <si>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</si>
  <si>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</si>
  <si>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</si>
  <si>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</si>
  <si>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</si>
  <si>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</si>
  <si>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</si>
  <si>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</si>
  <si>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</si>
  <si>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</si>
  <si>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</si>
  <si>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</si>
  <si>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</si>
  <si>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</si>
  <si>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</si>
  <si>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</si>
  <si>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</si>
  <si>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</si>
  <si>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</si>
  <si>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</si>
  <si>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</si>
  <si>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</si>
  <si>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</si>
  <si>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</si>
  <si>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</si>
  <si>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</si>
  <si>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</si>
  <si>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</si>
  <si>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</si>
  <si>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</si>
  <si>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</si>
  <si>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</si>
  <si>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</si>
  <si>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</si>
  <si>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</si>
  <si>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</si>
  <si>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</si>
  <si>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</si>
  <si>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</si>
  <si>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</si>
  <si>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</si>
  <si>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</si>
  <si>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</si>
  <si>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</si>
  <si>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</si>
  <si>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</si>
  <si>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</si>
  <si>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</si>
  <si>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</si>
  <si>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</si>
  <si>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</si>
  <si>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</si>
  <si>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</si>
  <si>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</si>
  <si>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</si>
  <si>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</si>
  <si>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</si>
  <si>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</si>
  <si>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</si>
  <si>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</si>
  <si>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</si>
  <si>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</si>
  <si>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</si>
  <si>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</si>
  <si>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</si>
  <si>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</si>
  <si>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</si>
  <si>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</si>
  <si>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</si>
  <si>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</si>
  <si>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</si>
  <si>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</si>
  <si>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</si>
  <si>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</si>
  <si>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</si>
  <si>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</si>
  <si>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</si>
  <si>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</si>
  <si>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</si>
  <si>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</si>
  <si>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</si>
  <si>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</si>
  <si>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</si>
  <si>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</si>
  <si>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</si>
  <si>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</si>
  <si>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</si>
  <si>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</si>
  <si>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</si>
  <si>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</si>
  <si>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</si>
  <si>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</si>
  <si>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</si>
  <si>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</si>
  <si>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</si>
  <si>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</si>
  <si>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</si>
  <si>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</si>
  <si>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</si>
  <si>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</si>
  <si>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</si>
  <si>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</si>
  <si>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</si>
  <si>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</si>
  <si>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</si>
  <si>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</si>
  <si>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</si>
  <si>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</si>
  <si>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</si>
  <si>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</si>
  <si>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</si>
  <si>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</si>
  <si>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</si>
  <si>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</si>
  <si>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</si>
  <si>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</si>
  <si>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</si>
  <si>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</si>
  <si>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</si>
  <si>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</si>
  <si>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</si>
  <si>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</si>
  <si>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</si>
  <si>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</si>
  <si>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</si>
  <si>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</si>
  <si>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</si>
  <si>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</si>
  <si>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</si>
  <si>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</si>
  <si>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</si>
  <si>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</si>
  <si>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</si>
  <si>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</si>
  <si>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</si>
  <si>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</si>
  <si>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</si>
  <si>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</si>
  <si>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</si>
  <si>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</si>
  <si>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</si>
  <si>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</si>
  <si>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</si>
  <si>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</si>
  <si>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</si>
  <si>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</si>
  <si>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</si>
  <si>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</si>
  <si>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</si>
  <si>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</si>
  <si>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</si>
  <si>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</si>
  <si>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</si>
  <si>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</si>
  <si>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</si>
  <si>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</si>
  <si>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</si>
  <si>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</si>
  <si>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</si>
  <si>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</si>
  <si>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</si>
  <si>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</si>
  <si>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</si>
  <si>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</si>
  <si>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</si>
  <si>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</si>
  <si>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</si>
  <si>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</si>
  <si>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</si>
  <si>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</si>
  <si>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</si>
  <si>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</si>
  <si>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</si>
  <si>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</si>
  <si>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</si>
  <si>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</si>
  <si>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</si>
  <si>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</si>
  <si>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</si>
  <si>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</si>
  <si>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</si>
  <si>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</si>
  <si>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</si>
  <si>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</si>
  <si>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</si>
  <si>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</si>
  <si>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</si>
  <si>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</si>
  <si>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</si>
  <si>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</si>
  <si>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</si>
  <si>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</si>
  <si>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</si>
  <si>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</si>
  <si>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</si>
  <si>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</si>
  <si>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</si>
  <si>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</si>
  <si>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</si>
  <si>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</si>
  <si>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</si>
  <si>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</si>
  <si>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</si>
  <si>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</si>
  <si>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</si>
  <si>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</si>
  <si>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</si>
  <si>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</si>
  <si>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</si>
  <si>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</si>
  <si>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</si>
  <si>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</si>
  <si>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</si>
  <si>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</si>
  <si>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</si>
  <si>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</si>
  <si>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</si>
  <si>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</si>
  <si>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</si>
  <si>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</si>
  <si>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</si>
  <si>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</si>
  <si>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</si>
  <si>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</si>
  <si>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</si>
  <si>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</si>
  <si>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</si>
  <si>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</si>
  <si>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</si>
  <si>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</si>
  <si>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</si>
  <si>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</si>
  <si>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</si>
  <si>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</si>
  <si>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</si>
  <si>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</si>
  <si>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</si>
  <si>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</si>
  <si>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</si>
  <si>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</si>
  <si>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</si>
  <si>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</si>
  <si>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</si>
  <si>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</si>
  <si>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</si>
  <si>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</si>
  <si>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</si>
  <si>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</si>
  <si>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</si>
  <si>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</si>
  <si>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</si>
  <si>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</si>
  <si>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</si>
  <si>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</si>
  <si>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</si>
  <si>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</si>
  <si>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</si>
  <si>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</si>
  <si>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</si>
  <si>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</si>
  <si>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</si>
  <si>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</si>
  <si>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</si>
  <si>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</si>
  <si>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</si>
  <si>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</si>
  <si>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</si>
  <si>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</si>
  <si>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</si>
  <si>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</si>
  <si>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</si>
  <si>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</si>
  <si>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</si>
  <si>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</si>
  <si>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</si>
  <si>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</si>
  <si>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</si>
  <si>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</si>
  <si>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</si>
  <si>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</si>
  <si>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</si>
  <si>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</si>
  <si>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</si>
  <si>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</si>
  <si>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</si>
  <si>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</si>
  <si>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</si>
  <si>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</si>
  <si>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</si>
  <si>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</si>
  <si>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</si>
  <si>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</si>
  <si>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</si>
  <si>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</si>
  <si>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</si>
  <si>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</si>
  <si>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</si>
  <si>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</si>
  <si>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</si>
  <si>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</si>
  <si>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</si>
  <si>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</si>
  <si>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</si>
  <si>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</si>
  <si>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</si>
  <si>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</si>
  <si>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</si>
  <si>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</si>
  <si>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</si>
  <si>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</si>
  <si>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</si>
  <si>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</si>
  <si>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</si>
  <si>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</si>
  <si>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</si>
  <si>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</si>
  <si>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</si>
  <si>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</si>
  <si>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</si>
  <si>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</si>
  <si>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</si>
  <si>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</si>
  <si>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</si>
  <si>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</si>
  <si>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</si>
  <si>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</si>
  <si>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</si>
  <si>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</si>
  <si>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</si>
  <si>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</si>
  <si>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</si>
  <si>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</si>
  <si>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</si>
  <si>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</si>
  <si>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</si>
  <si>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</si>
  <si>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</si>
  <si>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</si>
  <si>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</si>
  <si>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</si>
  <si>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</si>
  <si>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</si>
  <si>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</si>
  <si>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</si>
  <si>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</si>
  <si>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</si>
  <si>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</si>
  <si>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</si>
  <si>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</si>
  <si>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</si>
  <si>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</si>
  <si>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</si>
  <si>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</si>
  <si>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</si>
  <si>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</si>
  <si>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</si>
  <si>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</si>
  <si>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</si>
  <si>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</si>
  <si>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</si>
  <si>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</si>
  <si>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</si>
  <si>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</si>
  <si>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</si>
  <si>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</si>
  <si>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</si>
  <si>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</si>
  <si>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</si>
  <si>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</si>
  <si>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</si>
  <si>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</si>
  <si>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</si>
  <si>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</si>
  <si>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</si>
  <si>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</si>
  <si>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</si>
  <si>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</si>
  <si>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</si>
  <si>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</si>
  <si>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</si>
  <si>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</si>
  <si>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</si>
  <si>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</si>
  <si>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</si>
  <si>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</si>
  <si>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</si>
  <si>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</si>
  <si>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</si>
  <si>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</si>
  <si>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</si>
  <si>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</si>
  <si>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</si>
  <si>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</si>
  <si>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</si>
  <si>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</si>
  <si>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</si>
  <si>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</si>
  <si>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</si>
  <si>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</si>
  <si>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</si>
  <si>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</si>
  <si>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</si>
  <si>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</si>
  <si>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</si>
  <si>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</si>
  <si>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</si>
  <si>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</si>
  <si>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</si>
  <si>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</si>
  <si>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</si>
  <si>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</si>
  <si>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</si>
  <si>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</si>
  <si>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</si>
  <si>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</si>
  <si>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</si>
  <si>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</si>
  <si>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</si>
  <si>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</si>
  <si>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</si>
  <si>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</si>
  <si>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</si>
  <si>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</si>
  <si>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</si>
  <si>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</si>
  <si>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</si>
  <si>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</si>
  <si>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</si>
  <si>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</si>
  <si>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</si>
  <si>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</si>
  <si>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</si>
  <si>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</si>
  <si>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</si>
  <si>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</si>
  <si>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</si>
  <si>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</si>
  <si>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</si>
  <si>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</si>
  <si>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</si>
  <si>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</si>
  <si>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</si>
  <si>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</si>
  <si>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</si>
  <si>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</si>
  <si>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</si>
  <si>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</si>
  <si>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</si>
  <si>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</si>
  <si>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</si>
  <si>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</si>
  <si>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</si>
  <si>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</si>
  <si>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</si>
  <si>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</si>
  <si>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</si>
  <si>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</si>
  <si>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</si>
  <si>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</si>
  <si>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</si>
  <si>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</si>
  <si>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</si>
  <si>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</si>
  <si>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</si>
  <si>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</si>
  <si>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</si>
  <si>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</si>
  <si>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</si>
  <si>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</si>
  <si>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</si>
  <si>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</si>
  <si>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</si>
  <si>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</si>
  <si>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</si>
  <si>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</si>
  <si>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</si>
  <si>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</si>
  <si>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</si>
  <si>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</si>
  <si>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</si>
  <si>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</si>
  <si>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</si>
  <si>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</si>
  <si>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</si>
  <si>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</si>
  <si>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</si>
  <si>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</si>
  <si>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</si>
  <si>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</si>
  <si>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</si>
  <si>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</si>
  <si>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</si>
  <si>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</si>
  <si>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</si>
  <si>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</si>
  <si>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</si>
  <si>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</si>
  <si>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</si>
  <si>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</si>
  <si>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</si>
  <si>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</si>
  <si>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</si>
  <si>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</si>
  <si>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</si>
  <si>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</si>
  <si>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</si>
  <si>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</si>
  <si>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</si>
  <si>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</si>
  <si>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</si>
  <si>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</si>
  <si>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</si>
  <si>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</si>
  <si>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</si>
  <si>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</si>
  <si>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</si>
  <si>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</si>
  <si>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</si>
  <si>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</si>
  <si>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</si>
  <si>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</si>
  <si>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</si>
  <si>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</si>
  <si>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</si>
  <si>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</si>
  <si>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</si>
  <si>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</si>
  <si>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</si>
  <si>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</si>
  <si>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</si>
  <si>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</si>
  <si>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</si>
  <si>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</si>
  <si>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</si>
  <si>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</si>
  <si>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</si>
  <si>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</si>
  <si>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</si>
  <si>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</si>
  <si>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</si>
  <si>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</si>
  <si>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</si>
  <si>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</si>
  <si>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</si>
  <si>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</si>
  <si>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</si>
  <si>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</si>
  <si>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</si>
  <si>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</si>
  <si>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</si>
  <si>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</si>
  <si>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</si>
  <si>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</si>
  <si>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</si>
  <si>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</si>
  <si>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</si>
  <si>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</si>
  <si>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</si>
  <si>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</si>
  <si>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</si>
  <si>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</si>
  <si>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</si>
  <si>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</si>
  <si>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</si>
  <si>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</si>
  <si>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</si>
  <si>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</si>
  <si>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</si>
  <si>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</si>
  <si>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</si>
  <si>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</si>
  <si>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</si>
  <si>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</si>
  <si>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</si>
  <si>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</si>
  <si>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</si>
  <si>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</si>
  <si>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</si>
  <si>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</si>
  <si>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</si>
  <si>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</si>
  <si>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</si>
  <si>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</si>
  <si>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</si>
  <si>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</si>
  <si>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</si>
  <si>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</si>
  <si>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</si>
  <si>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</si>
  <si>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</si>
  <si>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</si>
  <si>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</si>
  <si>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</si>
  <si>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</si>
  <si>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</si>
  <si>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</si>
  <si>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</si>
  <si>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</si>
  <si>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</si>
  <si>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</si>
  <si>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</si>
  <si>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</si>
  <si>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</si>
  <si>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</si>
  <si>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</si>
  <si>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</si>
  <si>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</si>
  <si>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</si>
  <si>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</si>
  <si>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</si>
  <si>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</si>
  <si>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</si>
  <si>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</si>
  <si>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</si>
  <si>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</si>
  <si>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</si>
  <si>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</si>
  <si>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</si>
  <si>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</si>
  <si>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</si>
  <si>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</si>
  <si>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</si>
  <si>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</si>
  <si>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</si>
  <si>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</si>
  <si>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</si>
  <si>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</si>
  <si>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</si>
  <si>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</si>
  <si>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</si>
  <si>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</si>
  <si>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</si>
  <si>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</si>
  <si>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</si>
  <si>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</si>
  <si>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</si>
  <si>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</si>
  <si>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</si>
  <si>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</si>
  <si>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</si>
  <si>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</si>
  <si>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</si>
  <si>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</si>
  <si>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</si>
  <si>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</si>
  <si>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</si>
  <si>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</si>
  <si>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</si>
  <si>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</si>
  <si>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</si>
  <si>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</si>
  <si>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</si>
  <si>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</si>
  <si>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</si>
  <si>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</si>
  <si>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</si>
  <si>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</si>
  <si>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</si>
  <si>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</si>
  <si>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</si>
  <si>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</si>
  <si>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</si>
  <si>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</si>
  <si>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</si>
  <si>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</si>
  <si>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</si>
  <si>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</si>
  <si>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</si>
  <si>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</si>
  <si>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</si>
  <si>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</si>
  <si>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</si>
  <si>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</si>
  <si>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</si>
  <si>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</si>
  <si>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</si>
  <si>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</si>
  <si>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</si>
  <si>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</si>
  <si>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</si>
  <si>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</si>
  <si>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</si>
  <si>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</si>
  <si>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</si>
  <si>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</si>
  <si>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</si>
  <si>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</si>
  <si>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</si>
  <si>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</si>
  <si>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</si>
  <si>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</si>
  <si>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</si>
  <si>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</si>
  <si>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</si>
  <si>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</si>
  <si>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</si>
  <si>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</si>
  <si>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</si>
  <si>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</si>
  <si>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</si>
  <si>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</si>
  <si>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</si>
  <si>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</si>
  <si>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</si>
  <si>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</si>
  <si>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</si>
  <si>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</si>
  <si>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</si>
  <si>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</si>
  <si>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</si>
  <si>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</si>
  <si>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</si>
  <si>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</si>
  <si>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</si>
  <si>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</si>
  <si>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</si>
  <si>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</si>
  <si>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</si>
  <si>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</si>
  <si>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</si>
  <si>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</si>
  <si>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</si>
  <si>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</si>
  <si>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</si>
  <si>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</si>
  <si>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</si>
  <si>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</si>
  <si>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</si>
  <si>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</si>
  <si>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</si>
  <si>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</si>
  <si>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</si>
  <si>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</si>
  <si>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</si>
  <si>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</si>
  <si>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</si>
  <si>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</si>
  <si>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</si>
  <si>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</si>
  <si>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</si>
  <si>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</si>
  <si>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</si>
  <si>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</si>
  <si>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</si>
  <si>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</si>
  <si>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</si>
  <si>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</si>
  <si>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</si>
  <si>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</si>
  <si>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</si>
  <si>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</si>
  <si>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</si>
  <si>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</si>
  <si>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</si>
  <si>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</si>
  <si>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</si>
  <si>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</si>
  <si>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</si>
  <si>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</si>
  <si>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</si>
  <si>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</si>
  <si>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</si>
  <si>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</si>
  <si>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</si>
  <si>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</si>
  <si>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</si>
  <si>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</si>
  <si>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</si>
  <si>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</si>
  <si>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</si>
  <si>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</si>
  <si>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</si>
  <si>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</si>
  <si>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</si>
  <si>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</si>
  <si>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</si>
  <si>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</si>
  <si>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</si>
  <si>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</si>
  <si>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</si>
  <si>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</si>
  <si>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</si>
  <si>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</si>
  <si>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</si>
  <si>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</si>
  <si>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</si>
  <si>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</si>
  <si>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</si>
  <si>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</si>
  <si>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</si>
  <si>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</si>
  <si>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</si>
  <si>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</si>
  <si>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</si>
  <si>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</si>
  <si>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</si>
  <si>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</si>
  <si>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</si>
  <si>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</si>
  <si>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</si>
  <si>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</si>
  <si>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</si>
  <si>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</si>
  <si>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</si>
  <si>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</si>
  <si>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</si>
  <si>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</si>
  <si>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</si>
  <si>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</si>
  <si>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</si>
  <si>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</si>
  <si>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</si>
  <si>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</si>
  <si>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</si>
  <si>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</si>
  <si>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</si>
  <si>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</si>
  <si>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</si>
  <si>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</si>
  <si>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</si>
  <si>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</si>
  <si>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</si>
  <si>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</si>
  <si>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</si>
  <si>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</si>
  <si>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</si>
  <si>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</si>
  <si>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</si>
  <si>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</si>
  <si>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</si>
  <si>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</si>
  <si>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</si>
  <si>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</si>
  <si>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</si>
  <si>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</si>
  <si>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</si>
  <si>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</si>
  <si>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</si>
  <si>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</si>
  <si>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</si>
  <si>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</si>
  <si>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</si>
  <si>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</si>
  <si>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</si>
  <si>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</si>
  <si>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</si>
  <si>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</si>
  <si>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</si>
  <si>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</si>
  <si>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</si>
  <si>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</si>
  <si>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</si>
  <si>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</si>
  <si>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</si>
  <si>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</si>
  <si>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</si>
  <si>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</si>
  <si>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</si>
  <si>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</si>
  <si>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</si>
  <si>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</si>
  <si>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</si>
  <si>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</si>
  <si>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</si>
  <si>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</si>
  <si>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</si>
  <si>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</si>
  <si>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</si>
  <si>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</si>
  <si>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</si>
  <si>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</si>
  <si>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</si>
  <si>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</si>
  <si>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</si>
  <si>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</si>
  <si>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</si>
  <si>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</si>
  <si>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</si>
  <si>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</si>
  <si>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</si>
  <si>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</si>
  <si>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</si>
  <si>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</si>
  <si>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</si>
  <si>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</si>
  <si>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</si>
  <si>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</si>
  <si>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</si>
  <si>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</si>
  <si>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</si>
  <si>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</si>
  <si>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</si>
  <si>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</si>
  <si>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</si>
  <si>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</si>
  <si>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</si>
  <si>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</si>
  <si>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</si>
  <si>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</si>
  <si>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</si>
  <si>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</si>
  <si>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</si>
  <si>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</si>
  <si>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</si>
  <si>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</si>
  <si>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</si>
  <si>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</si>
  <si>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</si>
  <si>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</si>
  <si>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</si>
  <si>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</si>
  <si>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</si>
  <si>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</si>
  <si>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</si>
  <si>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</si>
  <si>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</si>
  <si>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</si>
  <si>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</si>
  <si>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</si>
  <si>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</si>
  <si>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</si>
  <si>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</si>
  <si>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</si>
  <si>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</si>
  <si>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</si>
  <si>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</si>
  <si>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</si>
  <si>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</si>
  <si>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</si>
  <si>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</si>
  <si>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</si>
  <si>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</si>
  <si>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</si>
  <si>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</si>
  <si>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</si>
  <si>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</si>
  <si>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</si>
  <si>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</si>
  <si>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</si>
  <si>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</si>
  <si>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</si>
  <si>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</si>
  <si>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</si>
  <si>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</si>
  <si>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</si>
  <si>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</si>
  <si>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</si>
  <si>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</si>
  <si>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</si>
  <si>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</si>
  <si>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</si>
  <si>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</si>
  <si>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</si>
  <si>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</si>
  <si>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</si>
  <si>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</si>
  <si>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</si>
  <si>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</si>
  <si>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</si>
  <si>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</si>
  <si>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</si>
  <si>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</si>
  <si>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</si>
  <si>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</si>
  <si>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</si>
  <si>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</si>
  <si>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</si>
  <si>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</si>
  <si>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</si>
  <si>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</si>
  <si>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</si>
  <si>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</si>
  <si>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</si>
  <si>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</si>
  <si>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</si>
  <si>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</si>
  <si>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</si>
  <si>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</si>
  <si>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</si>
  <si>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</si>
  <si>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</si>
  <si>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</si>
  <si>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</si>
  <si>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</si>
  <si>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</si>
  <si>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</si>
  <si>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</si>
  <si>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</si>
  <si>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</si>
  <si>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</si>
  <si>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</si>
  <si>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</si>
  <si>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</si>
  <si>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</si>
  <si>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</si>
  <si>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</si>
  <si>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</si>
  <si>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</si>
  <si>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</si>
  <si>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</si>
  <si>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</si>
  <si>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</si>
  <si>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</si>
  <si>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</si>
  <si>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</si>
  <si>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</si>
  <si>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</si>
  <si>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</si>
  <si>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</si>
  <si>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</si>
  <si>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</si>
  <si>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</si>
  <si>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</si>
  <si>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</si>
  <si>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</si>
  <si>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</si>
  <si>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</si>
  <si>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</si>
  <si>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</si>
  <si>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</si>
  <si>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</si>
  <si>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</si>
  <si>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</si>
  <si>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</si>
  <si>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</si>
  <si>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</si>
  <si>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</si>
  <si>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</si>
  <si>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</si>
  <si>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</si>
  <si>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</si>
  <si>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</si>
  <si>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</si>
  <si>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</si>
  <si>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</si>
  <si>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</si>
  <si>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</si>
  <si>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</si>
  <si>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</si>
  <si>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</si>
  <si>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</si>
  <si>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</si>
  <si>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</si>
  <si>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</si>
  <si>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</si>
  <si>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</si>
  <si>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</si>
  <si>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</si>
  <si>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</si>
  <si>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</si>
  <si>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</si>
  <si>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</si>
  <si>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</si>
  <si>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</si>
  <si>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</si>
  <si>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</si>
  <si>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</si>
  <si>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</si>
  <si>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</si>
  <si>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</si>
  <si>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</si>
  <si>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</si>
  <si>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</si>
  <si>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</si>
  <si>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</si>
  <si>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</si>
  <si>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</si>
  <si>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</si>
  <si>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</si>
  <si>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</si>
  <si>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</si>
  <si>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</si>
  <si>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</si>
  <si>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</si>
  <si>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</si>
  <si>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</si>
  <si>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</si>
  <si>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</si>
  <si>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</si>
  <si>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</si>
  <si>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</si>
  <si>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</si>
  <si>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</si>
  <si>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</si>
  <si>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</si>
  <si>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</si>
  <si>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</si>
  <si>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</si>
  <si>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</si>
  <si>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</si>
  <si>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</si>
  <si>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</si>
  <si>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</si>
  <si>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</si>
  <si>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</si>
  <si>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</si>
  <si>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</si>
  <si>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</si>
  <si>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</si>
  <si>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</si>
  <si>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</si>
  <si>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</si>
  <si>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</si>
  <si>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</si>
  <si>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</si>
  <si>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</si>
  <si>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</si>
  <si>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</si>
  <si>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</si>
  <si>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</si>
  <si>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</si>
  <si>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</si>
  <si>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</si>
  <si>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</si>
  <si>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</si>
  <si>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</si>
  <si>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</si>
  <si>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</si>
  <si>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</si>
  <si>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</si>
  <si>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</si>
  <si>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</si>
  <si>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</si>
  <si>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</si>
  <si>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</si>
  <si>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</si>
  <si>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</si>
  <si>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</si>
  <si>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</si>
  <si>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</si>
  <si>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</si>
  <si>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</si>
  <si>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</si>
  <si>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</si>
  <si>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</si>
  <si>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</si>
  <si>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</si>
  <si>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</si>
  <si>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</si>
  <si>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</si>
  <si>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</si>
  <si>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</si>
  <si>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</si>
  <si>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</si>
  <si>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</si>
  <si>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</si>
  <si>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</si>
  <si>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</si>
  <si>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</si>
  <si>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</si>
  <si>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</si>
  <si>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</si>
  <si>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</si>
  <si>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</si>
  <si>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</si>
  <si>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</si>
  <si>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</si>
  <si>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</si>
  <si>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</si>
  <si>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</si>
  <si>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</si>
  <si>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</si>
  <si>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</si>
  <si>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</si>
  <si>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</si>
  <si>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</si>
  <si>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</si>
  <si>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</si>
  <si>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</si>
  <si>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</si>
  <si>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</si>
  <si>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</si>
  <si>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</si>
  <si>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</si>
  <si>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</si>
  <si>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</si>
  <si>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</si>
  <si>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</si>
  <si>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</si>
  <si>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</si>
  <si>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</si>
  <si>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</si>
  <si>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</si>
  <si>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</si>
  <si>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</si>
  <si>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</si>
  <si>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</si>
  <si>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</si>
  <si>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</si>
  <si>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</si>
  <si>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</si>
  <si>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</si>
  <si>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</si>
  <si>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</si>
  <si>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</si>
  <si>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</si>
  <si>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</si>
  <si>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</si>
  <si>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</si>
  <si>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</si>
  <si>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</si>
  <si>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</si>
  <si>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</si>
  <si>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</si>
  <si>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</si>
  <si>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</si>
  <si>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</si>
  <si>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</si>
  <si>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</si>
  <si>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</si>
  <si>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</si>
  <si>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</si>
  <si>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</si>
  <si>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</si>
  <si>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</si>
  <si>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</si>
  <si>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</si>
  <si>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</si>
  <si>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</si>
  <si>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</si>
  <si>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</si>
  <si>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</si>
  <si>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</si>
  <si>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</si>
  <si>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</si>
  <si>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</si>
  <si>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</si>
  <si>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</si>
  <si>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</si>
  <si>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</si>
  <si>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</si>
  <si>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</si>
  <si>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</si>
  <si>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</si>
  <si>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</si>
  <si>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</si>
  <si>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</si>
  <si>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</si>
  <si>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</si>
  <si>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</si>
  <si>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</si>
  <si>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</si>
  <si>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</si>
  <si>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</si>
  <si>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</si>
  <si>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</si>
  <si>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</si>
  <si>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</si>
  <si>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</si>
  <si>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</si>
  <si>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</si>
  <si>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</si>
  <si>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</si>
  <si>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</si>
  <si>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</si>
  <si>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</si>
  <si>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</si>
  <si>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</si>
  <si>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</si>
  <si>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</si>
  <si>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</si>
  <si>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</si>
  <si>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</si>
  <si>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</si>
  <si>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</si>
  <si>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</si>
  <si>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</si>
  <si>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</si>
  <si>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</si>
  <si>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</si>
  <si>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</si>
  <si>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</si>
  <si>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</si>
  <si>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</si>
  <si>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</si>
  <si>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</si>
  <si>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</si>
  <si>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</si>
  <si>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</si>
  <si>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</si>
  <si>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</si>
  <si>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</si>
  <si>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</si>
  <si>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</si>
  <si>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</si>
  <si>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</si>
  <si>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</si>
  <si>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</si>
  <si>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</si>
  <si>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</si>
  <si>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</si>
  <si>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</si>
  <si>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</si>
  <si>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</si>
  <si>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</si>
  <si>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</si>
  <si>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</si>
  <si>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</si>
  <si>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</si>
  <si>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</si>
  <si>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</si>
  <si>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</si>
  <si>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</si>
  <si>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</si>
  <si>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</si>
  <si>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</si>
  <si>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</si>
  <si>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</si>
  <si>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</si>
  <si>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</si>
  <si>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</si>
  <si>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</si>
  <si>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</si>
  <si>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</si>
  <si>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</si>
  <si>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</si>
  <si>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</si>
  <si>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</si>
  <si>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</si>
  <si>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</si>
  <si>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</si>
  <si>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</si>
  <si>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</si>
  <si>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</si>
  <si>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</si>
  <si>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</si>
  <si>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</si>
  <si>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</si>
  <si>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</si>
  <si>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</si>
  <si>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</si>
  <si>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</si>
  <si>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</si>
  <si>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</si>
  <si>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</si>
  <si>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</si>
  <si>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</si>
  <si>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</si>
  <si>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</si>
  <si>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</si>
  <si>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</si>
  <si>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</si>
  <si>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</si>
  <si>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</si>
  <si>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</si>
  <si>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</si>
  <si>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</si>
  <si>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</si>
  <si>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</si>
  <si>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</si>
  <si>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</si>
  <si>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</si>
  <si>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</si>
  <si>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</si>
  <si>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</si>
  <si>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</si>
  <si>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</si>
  <si>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</si>
  <si>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</si>
  <si>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</si>
  <si>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</si>
  <si>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</si>
  <si>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</si>
  <si>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</si>
  <si>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</si>
  <si>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</si>
  <si>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</si>
  <si>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</si>
  <si>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</si>
  <si>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</si>
  <si>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</si>
  <si>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</si>
  <si>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</si>
  <si>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</si>
  <si>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</si>
  <si>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</si>
  <si>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</si>
  <si>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</si>
  <si>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</si>
  <si>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</si>
  <si>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</si>
  <si>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</si>
  <si>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</si>
  <si>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</si>
  <si>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</si>
  <si>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</si>
  <si>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</si>
  <si>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</si>
  <si>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</si>
  <si>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</si>
  <si>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</si>
  <si>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</si>
  <si>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</si>
  <si>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</si>
  <si>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</si>
  <si>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</si>
  <si>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</si>
  <si>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</si>
  <si>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</si>
  <si>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</si>
  <si>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</si>
  <si>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</si>
  <si>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</si>
  <si>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</si>
  <si>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</si>
  <si>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</si>
  <si>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</si>
  <si>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</si>
  <si>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</si>
  <si>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</si>
  <si>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</si>
  <si>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</si>
  <si>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</si>
  <si>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</si>
  <si>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</si>
  <si>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</si>
  <si>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</si>
  <si>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</si>
  <si>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</si>
  <si>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</si>
  <si>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</si>
  <si>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</si>
  <si>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</si>
  <si>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</si>
  <si>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</si>
  <si>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</si>
  <si>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</si>
  <si>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</si>
  <si>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</si>
  <si>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</si>
  <si>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</si>
  <si>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</si>
  <si>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</si>
  <si>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</si>
  <si>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</si>
  <si>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</si>
  <si>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</si>
  <si>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</si>
  <si>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</si>
  <si>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</si>
  <si>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</si>
  <si>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</si>
  <si>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</si>
  <si>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</si>
  <si>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</si>
  <si>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</si>
  <si>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</si>
  <si>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</si>
  <si>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</si>
  <si>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</si>
  <si>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</si>
  <si>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</si>
  <si>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</si>
  <si>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</si>
  <si>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</si>
  <si>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</si>
  <si>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</si>
  <si>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</si>
  <si>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</si>
  <si>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</si>
  <si>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</si>
  <si>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</si>
  <si>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</si>
  <si>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</si>
  <si>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</si>
  <si>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</si>
  <si>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</si>
  <si>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</si>
  <si>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</si>
  <si>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</si>
  <si>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</si>
  <si>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</si>
  <si>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</si>
  <si>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</si>
  <si>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</si>
  <si>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</si>
  <si>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</si>
  <si>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</si>
  <si>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</si>
  <si>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</si>
  <si>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</si>
  <si>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</si>
  <si>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</si>
  <si>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</si>
  <si>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</si>
  <si>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</si>
  <si>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</si>
  <si>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</si>
  <si>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</si>
  <si>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</si>
  <si>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</si>
  <si>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</si>
  <si>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</si>
  <si>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</si>
  <si>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</si>
  <si>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</si>
  <si>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</si>
  <si>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</si>
  <si>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</si>
  <si>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</si>
  <si>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</si>
  <si>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</si>
  <si>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</si>
  <si>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</si>
  <si>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</si>
  <si>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</si>
  <si>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</si>
  <si>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</si>
  <si>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</si>
  <si>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</si>
  <si>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</si>
  <si>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</si>
  <si>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</si>
  <si>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</si>
  <si>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</si>
  <si>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</si>
  <si>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</si>
  <si>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</si>
  <si>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</si>
  <si>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</si>
  <si>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</si>
  <si>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</si>
  <si>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</si>
  <si>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</si>
  <si>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</si>
  <si>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</si>
  <si>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</si>
  <si>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</si>
  <si>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</si>
  <si>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</si>
  <si>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</si>
  <si>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</si>
  <si>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</si>
  <si>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</si>
  <si>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</si>
  <si>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</si>
  <si>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</si>
  <si>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</si>
  <si>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</si>
  <si>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</si>
  <si>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</si>
  <si>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</si>
  <si>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</si>
  <si>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</si>
  <si>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</si>
  <si>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</si>
  <si>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</si>
  <si>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</si>
  <si>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</si>
  <si>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</si>
  <si>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</si>
  <si>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</si>
  <si>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</si>
  <si>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</si>
  <si>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</si>
  <si>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</si>
  <si>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</si>
  <si>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</si>
  <si>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</si>
  <si>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</si>
  <si>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</si>
  <si>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</si>
  <si>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</si>
  <si>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</si>
  <si>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</si>
  <si>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</si>
  <si>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</si>
  <si>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</si>
  <si>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</si>
  <si>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</si>
  <si>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</si>
  <si>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</si>
  <si>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</si>
  <si>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</si>
  <si>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</si>
  <si>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</si>
  <si>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</si>
  <si>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</si>
  <si>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</si>
  <si>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</si>
  <si>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</si>
  <si>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</si>
  <si>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</si>
  <si>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</si>
  <si>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</si>
  <si>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</si>
  <si>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</si>
  <si>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</si>
  <si>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</si>
  <si>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</si>
  <si>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</si>
  <si>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</si>
  <si>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</si>
  <si>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</si>
  <si>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</si>
  <si>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</si>
  <si>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</si>
  <si>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</si>
  <si>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</si>
  <si>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</si>
  <si>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</si>
  <si>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</si>
  <si>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</si>
  <si>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</si>
  <si>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</si>
  <si>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</si>
  <si>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</si>
  <si>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</si>
  <si>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</si>
  <si>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</si>
  <si>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</si>
  <si>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</si>
  <si>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</si>
  <si>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</si>
  <si>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</si>
  <si>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</si>
  <si>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</si>
  <si>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</si>
  <si>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</si>
  <si>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</si>
  <si>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</si>
  <si>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</si>
  <si>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</si>
  <si>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</si>
  <si>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</si>
  <si>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</si>
  <si>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</si>
  <si>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</si>
  <si>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</si>
  <si>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</si>
  <si>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</si>
  <si>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</si>
  <si>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</si>
  <si>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</si>
  <si>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</si>
  <si>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</si>
  <si>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</si>
  <si>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</si>
  <si>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</si>
  <si>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</si>
  <si>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</si>
  <si>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</si>
  <si>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</si>
  <si>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</si>
  <si>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</si>
  <si>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</si>
  <si>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</si>
  <si>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</si>
  <si>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</si>
  <si>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</si>
  <si>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</si>
  <si>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</si>
  <si>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</si>
  <si>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</si>
  <si>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</si>
  <si>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</si>
  <si>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</si>
  <si>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</si>
  <si>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</si>
  <si>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</si>
  <si>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</si>
  <si>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</si>
  <si>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</si>
  <si>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</si>
  <si>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</si>
  <si>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</si>
  <si>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</si>
  <si>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</si>
  <si>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</si>
  <si>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</si>
  <si>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</si>
  <si>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</si>
  <si>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</si>
  <si>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</si>
  <si>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</si>
  <si>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</si>
  <si>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</si>
  <si>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</si>
  <si>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</si>
  <si>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</si>
  <si>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</si>
  <si>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</si>
  <si>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</si>
  <si>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</si>
  <si>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</si>
  <si>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</si>
  <si>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</si>
  <si>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</si>
  <si>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</si>
  <si>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</si>
  <si>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</si>
  <si>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</si>
  <si>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</si>
  <si>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</si>
  <si>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</si>
  <si>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</si>
  <si>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</si>
  <si>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</si>
  <si>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</si>
  <si>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</si>
  <si>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</si>
  <si>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</si>
  <si>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</si>
  <si>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</si>
  <si>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</si>
  <si>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</si>
  <si>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</si>
  <si>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</si>
  <si>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</si>
  <si>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</si>
  <si>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</si>
  <si>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</si>
  <si>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</si>
  <si>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</si>
  <si>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</si>
  <si>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</si>
  <si>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</si>
  <si>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</si>
  <si>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</si>
  <si>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</si>
  <si>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</si>
  <si>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</si>
  <si>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</si>
  <si>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</si>
  <si>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</si>
  <si>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</si>
  <si>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</si>
  <si>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</si>
  <si>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</si>
  <si>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</si>
  <si>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</si>
  <si>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</si>
  <si>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</si>
  <si>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</si>
  <si>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</si>
  <si>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</si>
  <si>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</si>
  <si>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</si>
  <si>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</si>
  <si>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</si>
  <si>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</si>
  <si>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</si>
  <si>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</si>
  <si>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</si>
  <si>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</si>
  <si>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</si>
  <si>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</si>
  <si>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</si>
  <si>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</si>
  <si>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</si>
  <si>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</si>
  <si>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</si>
  <si>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</si>
  <si>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</si>
  <si>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</si>
  <si>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</si>
  <si>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</si>
  <si>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</si>
  <si>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</si>
  <si>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</si>
  <si>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</si>
  <si>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</si>
  <si>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</si>
  <si>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</si>
  <si>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</si>
  <si>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</si>
  <si>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</si>
  <si>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</si>
  <si>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</si>
  <si>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</si>
  <si>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</si>
  <si>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</si>
  <si>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</si>
  <si>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</si>
  <si>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</si>
  <si>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</si>
  <si>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</si>
  <si>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</si>
  <si>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</si>
  <si>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</si>
  <si>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</si>
  <si>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</si>
  <si>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</si>
  <si>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</si>
  <si>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</si>
  <si>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</si>
  <si>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</si>
  <si>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</si>
  <si>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</si>
  <si>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</si>
  <si>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</si>
  <si>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</si>
  <si>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</si>
  <si>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</si>
  <si>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</si>
  <si>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</si>
  <si>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</si>
  <si>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</si>
  <si>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</si>
  <si>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</si>
  <si>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</si>
  <si>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</si>
  <si>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</si>
  <si>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</si>
  <si>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</si>
  <si>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</si>
  <si>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</si>
  <si>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</si>
  <si>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</si>
  <si>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</si>
  <si>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</si>
  <si>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</si>
  <si>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</si>
  <si>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</si>
  <si>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</si>
  <si>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</si>
  <si>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</si>
  <si>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</si>
  <si>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</si>
  <si>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</si>
  <si>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</si>
  <si>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</si>
  <si>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</si>
  <si>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</si>
  <si>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</si>
  <si>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</si>
  <si>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</si>
  <si>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</si>
  <si>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</si>
  <si>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</si>
  <si>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</si>
  <si>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</si>
  <si>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</si>
  <si>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</si>
  <si>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</si>
  <si>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</si>
  <si>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</si>
  <si>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</si>
  <si>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</si>
  <si>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</si>
  <si>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</si>
  <si>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</si>
  <si>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</si>
  <si>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</si>
  <si>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</si>
  <si>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</si>
  <si>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</si>
  <si>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</si>
  <si>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</si>
  <si>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</si>
  <si>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</si>
  <si>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</si>
  <si>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</si>
  <si>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</si>
  <si>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</si>
  <si>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</si>
  <si>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</si>
  <si>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</si>
  <si>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</si>
  <si>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</si>
  <si>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</si>
  <si>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</si>
  <si>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</si>
  <si>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</si>
  <si>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</si>
  <si>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</si>
  <si>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</si>
  <si>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</si>
  <si>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</si>
  <si>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</si>
  <si>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</si>
  <si>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</si>
  <si>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</si>
  <si>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</si>
  <si>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</si>
  <si>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</si>
  <si>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</si>
  <si>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</si>
  <si>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</si>
  <si>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</si>
  <si>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</si>
  <si>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</si>
  <si>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</si>
  <si>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</si>
  <si>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</si>
  <si>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</si>
  <si>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</si>
  <si>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</si>
  <si>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</si>
  <si>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</si>
  <si>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</si>
  <si>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</si>
  <si>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</si>
  <si>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</si>
  <si>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</si>
  <si>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</si>
  <si>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</si>
  <si>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</si>
  <si>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</si>
  <si>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</si>
  <si>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</si>
  <si>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</si>
  <si>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</si>
  <si>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</si>
  <si>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</si>
  <si>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</si>
  <si>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</si>
  <si>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</si>
  <si>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</si>
  <si>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</si>
  <si>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</si>
  <si>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</si>
  <si>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</si>
  <si>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</si>
  <si>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</si>
  <si>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</si>
  <si>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</si>
  <si>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</si>
  <si>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</si>
  <si>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</si>
  <si>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</si>
  <si>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</si>
  <si>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</si>
  <si>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</si>
  <si>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</si>
  <si>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</si>
  <si>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</si>
  <si>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</si>
  <si>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</si>
  <si>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</si>
  <si>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</si>
  <si>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</si>
  <si>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</si>
  <si>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</si>
  <si>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</si>
  <si>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</si>
  <si>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</si>
  <si>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</si>
  <si>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</si>
  <si>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</si>
  <si>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</si>
  <si>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</si>
  <si>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</si>
  <si>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</si>
  <si>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</si>
  <si>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</si>
  <si>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</si>
  <si>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</si>
  <si>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</si>
  <si>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</si>
  <si>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</si>
  <si>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</si>
  <si>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</si>
  <si>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</si>
  <si>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</si>
  <si>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</si>
  <si>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</si>
  <si>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</si>
  <si>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</si>
  <si>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</si>
  <si>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</si>
  <si>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</si>
  <si>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</si>
  <si>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</si>
  <si>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</si>
  <si>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</si>
  <si>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</si>
  <si>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</si>
  <si>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</si>
  <si>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</si>
  <si>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</si>
  <si>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</si>
  <si>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</si>
  <si>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</si>
  <si>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</si>
  <si>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</si>
  <si>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</si>
  <si>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</si>
  <si>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</si>
  <si>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</si>
  <si>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</si>
  <si>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</si>
  <si>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</si>
  <si>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</si>
  <si>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</si>
  <si>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</si>
  <si>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</si>
  <si>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</si>
  <si>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</si>
  <si>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</si>
  <si>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</si>
  <si>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</si>
  <si>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</si>
  <si>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</si>
  <si>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</si>
  <si>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</si>
  <si>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</si>
  <si>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</si>
  <si>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</si>
  <si>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</si>
  <si>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</si>
  <si>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</si>
  <si>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</si>
  <si>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</si>
  <si>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</si>
  <si>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</si>
  <si>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</si>
  <si>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</si>
  <si>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</si>
  <si>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</si>
  <si>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</si>
  <si>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</si>
  <si>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</si>
  <si>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</si>
  <si>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</si>
  <si>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</si>
  <si>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</si>
  <si>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</si>
  <si>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</si>
  <si>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</si>
  <si>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</si>
  <si>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</si>
  <si>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</si>
  <si>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</si>
  <si>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</si>
  <si>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</si>
  <si>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</si>
  <si>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</si>
  <si>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</si>
  <si>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</si>
  <si>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</si>
  <si>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</si>
  <si>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</si>
  <si>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</si>
  <si>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</si>
  <si>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</si>
  <si>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</si>
  <si>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</si>
  <si>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</si>
  <si>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</si>
  <si>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</si>
  <si>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</si>
  <si>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</si>
  <si>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</si>
  <si>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</si>
  <si>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</si>
  <si>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</si>
  <si>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</si>
  <si>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</si>
  <si>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</si>
  <si>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</si>
  <si>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</si>
  <si>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</si>
  <si>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</si>
  <si>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</si>
  <si>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</si>
  <si>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</si>
  <si>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</si>
  <si>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</si>
  <si>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</si>
  <si>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</si>
  <si>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</si>
  <si>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</si>
  <si>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</si>
  <si>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</si>
  <si>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</si>
  <si>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</si>
  <si>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</si>
  <si>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</si>
  <si>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</si>
  <si>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</si>
  <si>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</si>
  <si>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</si>
  <si>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</si>
  <si>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</si>
  <si>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</si>
  <si>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</si>
  <si>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</si>
  <si>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</si>
  <si>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</si>
  <si>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</si>
  <si>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</si>
  <si>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</si>
  <si>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</si>
  <si>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</si>
  <si>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</si>
  <si>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</si>
  <si>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</si>
  <si>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</si>
  <si>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</si>
  <si>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</si>
  <si>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</si>
  <si>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</si>
  <si>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</si>
  <si>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</si>
  <si>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</si>
  <si>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</si>
  <si>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</si>
  <si>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</si>
  <si>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</si>
  <si>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</si>
  <si>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</si>
  <si>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</si>
  <si>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</si>
  <si>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</si>
  <si>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</si>
  <si>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</si>
  <si>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</si>
  <si>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</si>
  <si>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</si>
  <si>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</si>
  <si>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</si>
  <si>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</si>
  <si>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</si>
  <si>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</si>
  <si>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</si>
  <si>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</si>
  <si>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</si>
  <si>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</si>
  <si>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</si>
  <si>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</si>
  <si>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</si>
  <si>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</si>
  <si>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</si>
  <si>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</si>
  <si>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</si>
  <si>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</si>
  <si>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</si>
  <si>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</si>
  <si>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</si>
  <si>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</si>
  <si>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</si>
  <si>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</si>
  <si>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</si>
  <si>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</si>
  <si>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</si>
  <si>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</si>
  <si>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</si>
  <si>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</si>
  <si>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</si>
  <si>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</si>
  <si>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</si>
  <si>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</si>
  <si>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</si>
  <si>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</si>
  <si>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</si>
  <si>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</si>
  <si>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</si>
  <si>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</si>
  <si>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</si>
  <si>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</si>
  <si>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</si>
  <si>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</si>
  <si>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</si>
  <si>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</si>
  <si>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</si>
  <si>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</si>
  <si>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</si>
  <si>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</si>
  <si>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</si>
  <si>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</si>
  <si>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</si>
  <si>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</si>
  <si>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</si>
  <si>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</si>
  <si>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</si>
  <si>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</si>
  <si>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</si>
  <si>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</si>
  <si>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</si>
  <si>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</si>
  <si>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</si>
  <si>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</si>
  <si>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</si>
  <si>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</si>
  <si>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</si>
  <si>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</si>
  <si>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</si>
  <si>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</si>
  <si>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</si>
  <si>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</si>
  <si>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</si>
  <si>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</si>
  <si>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</si>
  <si>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</si>
  <si>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</si>
  <si>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</si>
  <si>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</si>
  <si>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</si>
  <si>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</si>
  <si>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</si>
  <si>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</si>
  <si>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</si>
  <si>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</si>
  <si>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</si>
  <si>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</si>
  <si>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</si>
  <si>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</si>
  <si>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</si>
  <si>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</si>
  <si>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</si>
  <si>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</si>
  <si>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</si>
  <si>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</si>
  <si>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</si>
  <si>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</si>
  <si>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</si>
  <si>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</si>
  <si>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</si>
  <si>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</si>
  <si>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</si>
  <si>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</si>
  <si>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</si>
  <si>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</si>
  <si>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</si>
  <si>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</si>
  <si>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</si>
  <si>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</si>
  <si>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</si>
  <si>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</si>
  <si>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</si>
  <si>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</si>
  <si>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</si>
  <si>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</si>
  <si>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</si>
  <si>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</si>
  <si>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</si>
  <si>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</si>
  <si>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</si>
  <si>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</si>
  <si>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</si>
  <si>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</si>
  <si>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</si>
  <si>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</si>
  <si>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</si>
  <si>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</si>
  <si>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</si>
  <si>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</si>
  <si>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</si>
  <si>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</si>
  <si>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</si>
  <si>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</si>
  <si>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</si>
  <si>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</si>
  <si>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</si>
  <si>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</si>
  <si>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</si>
  <si>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</si>
  <si>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</si>
  <si>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</si>
  <si>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</si>
  <si>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</si>
  <si>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</si>
  <si>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</si>
  <si>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</si>
  <si>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</si>
  <si>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</si>
  <si>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</si>
  <si>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</si>
  <si>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</si>
  <si>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</si>
  <si>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</si>
  <si>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</si>
  <si>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</si>
  <si>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</si>
  <si>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</si>
  <si>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</si>
  <si>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</si>
  <si>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</si>
  <si>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</si>
  <si>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</si>
  <si>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</si>
  <si>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</si>
  <si>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</si>
  <si>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</si>
  <si>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</si>
  <si>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</si>
  <si>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</si>
  <si>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</si>
  <si>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</si>
  <si>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</si>
  <si>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</si>
  <si>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</si>
  <si>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</si>
  <si>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</si>
  <si>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</si>
  <si>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</si>
  <si>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</si>
  <si>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</si>
  <si>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</si>
  <si>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</si>
  <si>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</si>
  <si>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</si>
  <si>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</si>
  <si>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</si>
  <si>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</si>
  <si>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</si>
  <si>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</si>
  <si>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</si>
  <si>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</si>
  <si>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</si>
  <si>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</si>
  <si>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</si>
  <si>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</si>
  <si>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</si>
  <si>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</si>
  <si>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</si>
  <si>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</si>
  <si>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</si>
  <si>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</si>
  <si>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</si>
  <si>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</si>
  <si>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</si>
  <si>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</si>
  <si>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</si>
  <si>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</si>
  <si>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</si>
  <si>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</si>
  <si>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</si>
  <si>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</si>
  <si>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</si>
  <si>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</si>
  <si>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</si>
  <si>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</si>
  <si>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</si>
  <si>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</si>
  <si>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</si>
  <si>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</si>
  <si>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</si>
  <si>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</si>
  <si>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</si>
  <si>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</si>
  <si>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</si>
  <si>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</si>
  <si>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</si>
  <si>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</si>
  <si>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</si>
  <si>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</si>
  <si>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</si>
  <si>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</si>
  <si>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</si>
  <si>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</si>
  <si>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</si>
  <si>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</si>
  <si>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</si>
  <si>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</si>
  <si>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</si>
  <si>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</si>
  <si>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</si>
  <si>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</si>
  <si>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</si>
  <si>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</si>
  <si>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</si>
  <si>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</si>
  <si>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</si>
  <si>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</si>
  <si>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</si>
  <si>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</si>
  <si>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</si>
  <si>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</si>
  <si>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</si>
  <si>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</si>
  <si>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</si>
  <si>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</si>
  <si>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</si>
  <si>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</si>
  <si>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</si>
  <si>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</si>
  <si>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</si>
  <si>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</si>
  <si>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</si>
  <si>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</si>
  <si>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</si>
  <si>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</si>
  <si>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</si>
  <si>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</si>
  <si>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</si>
  <si>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</si>
  <si>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</si>
  <si>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</si>
  <si>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</si>
  <si>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</si>
  <si>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</si>
  <si>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</si>
  <si>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</si>
  <si>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</si>
  <si>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</si>
  <si>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</si>
  <si>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</si>
  <si>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</si>
  <si>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</si>
  <si>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</si>
  <si>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</si>
  <si>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</si>
  <si>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</si>
  <si>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</si>
  <si>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</si>
  <si>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</si>
  <si>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</si>
  <si>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</si>
  <si>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</si>
  <si>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</si>
  <si>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</si>
  <si>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</si>
  <si>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</si>
  <si>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</si>
  <si>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</si>
  <si>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</si>
  <si>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</si>
  <si>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</si>
  <si>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</si>
  <si>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</si>
  <si>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</si>
  <si>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</si>
  <si>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</si>
  <si>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</si>
  <si>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</si>
  <si>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</si>
  <si>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</si>
  <si>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</si>
  <si>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</si>
  <si>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</si>
  <si>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</si>
  <si>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</si>
  <si>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</si>
  <si>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</si>
  <si>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</si>
  <si>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</si>
  <si>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</si>
  <si>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</si>
  <si>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</si>
  <si>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</si>
  <si>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</si>
  <si>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</si>
  <si>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</si>
  <si>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</si>
  <si>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</si>
  <si>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</si>
  <si>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</si>
  <si>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</si>
  <si>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</si>
  <si>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</si>
  <si>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</si>
  <si>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</si>
  <si>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</si>
  <si>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</si>
  <si>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</si>
  <si>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</si>
  <si>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</si>
  <si>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</si>
  <si>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</si>
  <si>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</si>
  <si>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</si>
  <si>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</si>
  <si>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</si>
  <si>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</si>
  <si>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</si>
  <si>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</si>
  <si>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</si>
  <si>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</si>
  <si>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</si>
  <si>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</si>
  <si>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</si>
  <si>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</si>
  <si>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</si>
  <si>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</si>
  <si>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</si>
  <si>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</si>
  <si>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</si>
  <si>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</si>
  <si>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</si>
  <si>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</si>
  <si>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</si>
  <si>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</si>
  <si>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</si>
  <si>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</si>
  <si>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</si>
  <si>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</si>
  <si>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</si>
  <si>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</si>
  <si>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</si>
  <si>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</si>
  <si>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</si>
  <si>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</si>
  <si>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</si>
  <si>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</si>
  <si>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</si>
  <si>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</si>
  <si>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</si>
  <si>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</si>
  <si>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</si>
  <si>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</si>
  <si>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</si>
  <si>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</si>
  <si>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</si>
  <si>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</si>
  <si>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</si>
  <si>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</si>
  <si>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</si>
  <si>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</si>
  <si>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</si>
  <si>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</si>
  <si>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</si>
  <si>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</si>
  <si>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</si>
  <si>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</si>
  <si>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</si>
  <si>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</si>
  <si>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</si>
  <si>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</si>
  <si>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</si>
  <si>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</si>
  <si>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</si>
  <si>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</si>
  <si>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</si>
  <si>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</si>
  <si>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</si>
  <si>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</si>
  <si>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</si>
  <si>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</si>
  <si>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</si>
  <si>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</si>
  <si>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</si>
  <si>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</si>
  <si>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</si>
  <si>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</si>
  <si>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</si>
  <si>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</si>
  <si>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</si>
  <si>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</si>
  <si>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</si>
  <si>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</si>
  <si>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</si>
  <si>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</si>
  <si>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</si>
  <si>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</si>
  <si>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</si>
  <si>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</si>
  <si>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</si>
  <si>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</si>
  <si>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</si>
  <si>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</si>
  <si>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</si>
  <si>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</si>
  <si>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</si>
  <si>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</si>
  <si>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</si>
  <si>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</si>
  <si>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</si>
  <si>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</si>
  <si>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</si>
  <si>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</si>
  <si>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</si>
  <si>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</si>
  <si>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</si>
  <si>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</si>
  <si>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</si>
  <si>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</si>
  <si>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</si>
  <si>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</si>
  <si>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</si>
  <si>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</si>
  <si>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</si>
  <si>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</si>
  <si>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</si>
  <si>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</si>
  <si>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</si>
  <si>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</si>
  <si>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</si>
  <si>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</si>
  <si>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</si>
  <si>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</si>
  <si>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</si>
  <si>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</si>
  <si>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</si>
  <si>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</si>
  <si>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</si>
  <si>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</si>
  <si>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</si>
  <si>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</si>
  <si>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</si>
  <si>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</si>
  <si>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</si>
  <si>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</si>
  <si>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</si>
  <si>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</si>
  <si>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</si>
  <si>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</si>
  <si>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</si>
  <si>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</si>
  <si>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</si>
  <si>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</si>
  <si>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</si>
  <si>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</si>
  <si>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</si>
  <si>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</si>
  <si>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</si>
  <si>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</si>
  <si>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</si>
  <si>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</si>
  <si>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</si>
  <si>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</si>
  <si>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</si>
  <si>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</si>
  <si>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</si>
  <si>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</si>
  <si>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</si>
  <si>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</si>
  <si>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</si>
  <si>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</si>
  <si>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</si>
  <si>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</si>
  <si>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</si>
  <si>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</si>
  <si>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</si>
  <si>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</si>
  <si>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</si>
  <si>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</si>
  <si>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</si>
  <si>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</si>
  <si>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</si>
  <si>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</si>
  <si>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</si>
  <si>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</si>
  <si>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</si>
  <si>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</si>
  <si>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</si>
  <si>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</si>
  <si>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</si>
  <si>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</si>
  <si>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</si>
  <si>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</si>
  <si>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</si>
  <si>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</si>
  <si>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</si>
  <si>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</si>
  <si>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</si>
  <si>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</si>
  <si>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</si>
  <si>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</si>
  <si>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</si>
  <si>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</si>
  <si>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</si>
  <si>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</si>
  <si>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</si>
  <si>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</si>
  <si>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</si>
  <si>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</si>
  <si>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</si>
  <si>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</si>
  <si>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</si>
  <si>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</si>
  <si>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</si>
  <si>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</si>
  <si>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</si>
  <si>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</si>
  <si>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</si>
  <si>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</si>
  <si>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</si>
  <si>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</si>
  <si>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</si>
  <si>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</si>
  <si>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</si>
  <si>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</si>
  <si>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</si>
  <si>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</si>
  <si>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</si>
  <si>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</si>
  <si>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</si>
  <si>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</si>
  <si>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</si>
  <si>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</si>
  <si>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</si>
  <si>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</si>
  <si>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</si>
  <si>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</si>
  <si>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</si>
  <si>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</si>
  <si>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</si>
  <si>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</si>
  <si>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</si>
  <si>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</si>
  <si>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</si>
  <si>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</si>
  <si>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</si>
  <si>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</si>
  <si>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</si>
  <si>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</si>
  <si>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</si>
  <si>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</si>
  <si>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</si>
  <si>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</si>
  <si>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</si>
  <si>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</si>
  <si>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</si>
  <si>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</si>
  <si>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</si>
  <si>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</si>
  <si>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</si>
  <si>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</si>
  <si>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</si>
  <si>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</si>
  <si>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</si>
  <si>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</si>
  <si>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</si>
  <si>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</si>
  <si>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</si>
  <si>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</si>
  <si>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</si>
  <si>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</si>
  <si>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</si>
  <si>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</si>
  <si>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</si>
  <si>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</si>
  <si>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</si>
  <si>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</si>
  <si>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</si>
  <si>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</si>
  <si>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</si>
  <si>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</si>
  <si>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</si>
  <si>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</si>
  <si>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</si>
  <si>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</si>
  <si>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</si>
  <si>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</si>
  <si>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</si>
  <si>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</si>
  <si>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</si>
  <si>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</si>
  <si>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</si>
  <si>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</si>
  <si>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</si>
  <si>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</si>
  <si>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</si>
  <si>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</si>
  <si>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</si>
  <si>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</si>
  <si>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</si>
  <si>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</si>
  <si>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</si>
  <si>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</si>
  <si>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</si>
  <si>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</si>
  <si>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</si>
  <si>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</si>
  <si>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</si>
  <si>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</si>
  <si>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</si>
  <si>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</si>
  <si>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</si>
  <si>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</si>
  <si>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</si>
  <si>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</si>
  <si>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</si>
  <si>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</si>
  <si>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</si>
  <si>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</si>
  <si>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</si>
  <si>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</si>
  <si>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</si>
  <si>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</si>
  <si>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</si>
  <si>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</si>
  <si>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</si>
  <si>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</si>
  <si>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</si>
  <si>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</si>
  <si>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</si>
  <si>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</si>
  <si>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</si>
  <si>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</si>
  <si>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</si>
  <si>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</si>
  <si>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</si>
  <si>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</si>
  <si>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</si>
  <si>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</si>
  <si>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</si>
  <si>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</si>
  <si>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</si>
  <si>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</si>
  <si>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</si>
  <si>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</si>
  <si>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</si>
  <si>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</si>
  <si>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</si>
  <si>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</si>
  <si>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</si>
  <si>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</si>
  <si>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</si>
  <si>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</si>
  <si>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</si>
  <si>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</si>
  <si>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</si>
  <si>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</si>
  <si>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</si>
  <si>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</si>
  <si>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</si>
  <si>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</si>
  <si>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</si>
  <si>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</si>
  <si>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</si>
  <si>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</si>
  <si>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</si>
  <si>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</si>
  <si>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</si>
  <si>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</si>
  <si>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</si>
  <si>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</si>
  <si>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</si>
  <si>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</si>
  <si>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</si>
  <si>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</si>
  <si>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</si>
  <si>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</si>
  <si>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</si>
  <si>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</si>
  <si>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</si>
  <si>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</si>
  <si>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</si>
  <si>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</si>
  <si>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</si>
  <si>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</si>
  <si>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</si>
  <si>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</si>
  <si>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</si>
  <si>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</si>
  <si>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</si>
  <si>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</si>
  <si>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</si>
  <si>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</si>
  <si>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</si>
  <si>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</si>
  <si>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</si>
  <si>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</si>
  <si>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</si>
  <si>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</si>
  <si>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</si>
  <si>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</si>
  <si>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</si>
  <si>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</si>
  <si>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</si>
  <si>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</si>
  <si>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</si>
  <si>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</si>
  <si>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</si>
  <si>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</si>
  <si>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</si>
  <si>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</si>
  <si>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</si>
  <si>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</si>
  <si>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</si>
  <si>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</si>
  <si>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</si>
  <si>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</si>
  <si>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</si>
  <si>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</si>
  <si>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</si>
  <si>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</si>
  <si>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</si>
  <si>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</si>
  <si>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</si>
  <si>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</si>
  <si>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</si>
  <si>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</si>
  <si>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</si>
  <si>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</si>
  <si>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</si>
  <si>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</si>
  <si>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</si>
  <si>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</si>
  <si>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</si>
  <si>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</si>
  <si>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</si>
  <si>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</si>
  <si>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</si>
  <si>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</si>
  <si>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</si>
  <si>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</si>
  <si>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</si>
  <si>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</si>
  <si>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</si>
  <si>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</si>
  <si>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</si>
  <si>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</si>
  <si>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</si>
  <si>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</si>
  <si>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</si>
  <si>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</si>
  <si>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</si>
  <si>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</si>
  <si>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</si>
  <si>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</si>
  <si>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</si>
  <si>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</si>
  <si>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</si>
  <si>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</si>
  <si>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</si>
  <si>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</si>
  <si>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</si>
  <si>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</si>
  <si>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</si>
  <si>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</si>
  <si>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</si>
  <si>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</si>
  <si>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</si>
  <si>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</si>
  <si>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</si>
  <si>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</si>
  <si>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</si>
  <si>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</si>
  <si>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</si>
  <si>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</si>
  <si>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</si>
  <si>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</si>
  <si>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</si>
  <si>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</si>
  <si>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</si>
  <si>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</si>
  <si>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</si>
  <si>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</si>
  <si>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</si>
  <si>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</si>
  <si>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</si>
  <si>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</si>
  <si>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</si>
  <si>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</si>
  <si>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</si>
  <si>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</si>
  <si>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</si>
  <si>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</si>
  <si>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</si>
  <si>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</si>
  <si>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</si>
  <si>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</si>
  <si>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</si>
  <si>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</si>
  <si>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</si>
  <si>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</si>
  <si>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</si>
  <si>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</si>
  <si>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</si>
  <si>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</si>
  <si>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</si>
  <si>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</si>
  <si>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</si>
  <si>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</si>
  <si>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</si>
  <si>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</si>
  <si>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</si>
  <si>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</si>
  <si>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</si>
  <si>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</si>
  <si>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</si>
  <si>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</si>
  <si>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</si>
  <si>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</si>
  <si>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</si>
  <si>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</si>
  <si>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</si>
  <si>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</si>
  <si>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</si>
  <si>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</si>
  <si>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</si>
  <si>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</si>
  <si>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</si>
  <si>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</si>
  <si>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</si>
  <si>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</si>
  <si>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</si>
  <si>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</si>
  <si>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</si>
  <si>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</si>
  <si>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</si>
  <si>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</si>
  <si>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</si>
  <si>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</si>
  <si>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</si>
  <si>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</si>
  <si>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</si>
  <si>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</si>
  <si>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</si>
  <si>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</si>
  <si>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</si>
  <si>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</si>
  <si>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</si>
  <si>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</si>
  <si>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</si>
  <si>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</si>
  <si>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</si>
  <si>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</si>
  <si>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</si>
  <si>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</si>
  <si>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</si>
  <si>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</si>
  <si>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</si>
  <si>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</si>
  <si>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</si>
  <si>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</si>
  <si>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</si>
  <si>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</si>
  <si>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</si>
  <si>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</si>
  <si>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</si>
  <si>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</si>
  <si>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</si>
  <si>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</si>
  <si>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</si>
  <si>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</si>
  <si>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</si>
  <si>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</si>
  <si>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</si>
  <si>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</si>
  <si>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</si>
  <si>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</si>
  <si>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</si>
  <si>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</si>
  <si>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</si>
  <si>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</si>
  <si>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</si>
  <si>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</si>
  <si>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</si>
  <si>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</si>
  <si>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</si>
  <si>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</si>
  <si>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</si>
  <si>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</si>
  <si>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</si>
  <si>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</si>
  <si>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</si>
  <si>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</si>
  <si>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</si>
  <si>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</si>
  <si>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</si>
  <si>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</si>
  <si>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</si>
  <si>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</si>
  <si>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</si>
  <si>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</si>
  <si>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</si>
  <si>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</si>
  <si>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</si>
  <si>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</si>
  <si>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</si>
  <si>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</si>
  <si>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</si>
  <si>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</si>
  <si>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</si>
  <si>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</si>
  <si>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</si>
  <si>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</si>
  <si>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</si>
  <si>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</si>
  <si>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</si>
  <si>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</si>
  <si>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</si>
  <si>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</si>
  <si>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</si>
  <si>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</si>
  <si>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</si>
  <si>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</si>
  <si>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</si>
  <si>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</si>
  <si>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</si>
  <si>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</si>
  <si>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</si>
  <si>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</si>
  <si>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</si>
  <si>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</si>
  <si>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</si>
  <si>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</si>
  <si>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</si>
  <si>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</si>
  <si>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</si>
  <si>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</si>
  <si>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</si>
  <si>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</si>
  <si>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</si>
  <si>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</si>
  <si>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</si>
  <si>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</si>
  <si>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</si>
  <si>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</si>
  <si>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</si>
  <si>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</si>
  <si>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</si>
  <si>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</si>
  <si>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</si>
  <si>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</si>
  <si>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</si>
  <si>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</si>
  <si>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</si>
  <si>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</si>
  <si>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</si>
  <si>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</si>
  <si>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</si>
  <si>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</si>
  <si>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</si>
  <si>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</si>
  <si>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</si>
  <si>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</si>
  <si>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</si>
  <si>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</si>
  <si>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</si>
  <si>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</si>
  <si>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</si>
  <si>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</si>
  <si>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</si>
  <si>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</si>
  <si>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</si>
  <si>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</si>
  <si>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</si>
  <si>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</si>
  <si>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</si>
  <si>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</si>
  <si>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</si>
  <si>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</si>
  <si>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</si>
  <si>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</si>
  <si>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</si>
  <si>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</si>
  <si>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</si>
  <si>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</si>
  <si>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</si>
  <si>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</si>
  <si>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</si>
  <si>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</si>
  <si>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</si>
  <si>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</si>
  <si>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</si>
  <si>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</si>
  <si>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</si>
  <si>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</si>
  <si>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</si>
  <si>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</si>
  <si>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</si>
  <si>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</si>
  <si>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</si>
  <si>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</si>
  <si>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</si>
  <si>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</si>
  <si>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</si>
  <si>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</si>
  <si>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</si>
  <si>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</si>
  <si>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</si>
  <si>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</si>
  <si>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</si>
  <si>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</si>
  <si>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</si>
  <si>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</si>
  <si>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</si>
  <si>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</si>
  <si>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</si>
  <si>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</si>
  <si>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</si>
  <si>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</si>
  <si>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</si>
  <si>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</si>
  <si>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</si>
  <si>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</si>
  <si>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</si>
  <si>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</si>
  <si>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</si>
  <si>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</si>
  <si>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</si>
  <si>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</si>
  <si>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</si>
  <si>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</si>
  <si>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</si>
  <si>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</si>
  <si>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</si>
  <si>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</si>
  <si>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</si>
  <si>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</si>
  <si>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</si>
  <si>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</si>
  <si>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</si>
  <si>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</si>
  <si>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</si>
  <si>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</si>
  <si>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</si>
  <si>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</si>
  <si>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</si>
  <si>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</si>
  <si>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</si>
  <si>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</si>
  <si>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</si>
  <si>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</si>
  <si>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</si>
  <si>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</si>
  <si>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</si>
  <si>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</si>
  <si>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</si>
  <si>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</si>
  <si>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</si>
  <si>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</si>
  <si>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</si>
  <si>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</si>
  <si>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</si>
  <si>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</si>
  <si>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</si>
  <si>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</si>
  <si>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</si>
  <si>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</si>
  <si>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</si>
  <si>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</si>
  <si>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</si>
  <si>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</si>
  <si>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</si>
  <si>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</si>
  <si>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</si>
  <si>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</si>
  <si>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</si>
  <si>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</si>
  <si>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</si>
  <si>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</si>
  <si>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</si>
  <si>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</si>
  <si>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</si>
  <si>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</si>
  <si>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</si>
  <si>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</si>
  <si>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</si>
  <si>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</si>
  <si>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</si>
  <si>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</si>
  <si>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</si>
  <si>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</si>
  <si>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</si>
  <si>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</si>
  <si>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</si>
  <si>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</si>
  <si>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</si>
  <si>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</si>
  <si>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</si>
  <si>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</si>
  <si>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</si>
  <si>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</si>
  <si>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</si>
  <si>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</si>
  <si>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</si>
  <si>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</si>
  <si>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</si>
  <si>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</si>
  <si>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</si>
  <si>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</si>
  <si>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</si>
  <si>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</si>
  <si>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</si>
  <si>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</si>
  <si>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</si>
  <si>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</si>
  <si>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</si>
  <si>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</si>
  <si>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</si>
  <si>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</si>
  <si>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</si>
  <si>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</si>
  <si>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</si>
  <si>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</si>
  <si>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</si>
  <si>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</si>
  <si>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</si>
  <si>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</si>
  <si>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</si>
  <si>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</si>
  <si>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</si>
  <si>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</si>
  <si>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</si>
  <si>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</si>
  <si>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</si>
  <si>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</si>
  <si>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</si>
  <si>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</si>
  <si>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</si>
  <si>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</si>
  <si>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</si>
  <si>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</si>
  <si>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</si>
  <si>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</si>
  <si>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</si>
  <si>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</si>
  <si>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</si>
  <si>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</si>
  <si>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</si>
  <si>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</si>
  <si>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</si>
  <si>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</si>
  <si>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</si>
  <si>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</si>
  <si>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</si>
  <si>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</si>
  <si>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</si>
  <si>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</si>
  <si>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</si>
  <si>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</si>
  <si>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</si>
  <si>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</si>
  <si>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</si>
  <si>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</si>
  <si>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</si>
  <si>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</si>
  <si>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</si>
  <si>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</si>
  <si>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</si>
  <si>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</si>
  <si>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</si>
  <si>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</si>
  <si>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</si>
  <si>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</si>
  <si>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</si>
  <si>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</si>
  <si>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</si>
  <si>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</si>
  <si>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</si>
  <si>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</si>
  <si>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</si>
  <si>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</si>
  <si>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</si>
  <si>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</si>
  <si>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</si>
  <si>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</si>
  <si>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</si>
  <si>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</si>
  <si>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</si>
  <si>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</si>
  <si>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</si>
  <si>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</si>
  <si>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</si>
  <si>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</si>
  <si>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</si>
  <si>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</si>
  <si>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</si>
  <si>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</si>
  <si>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</si>
  <si>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</si>
  <si>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</si>
  <si>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</si>
  <si>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</si>
  <si>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</si>
  <si>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</si>
  <si>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</si>
  <si>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</si>
  <si>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</si>
  <si>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</si>
  <si>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</si>
  <si>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</si>
  <si>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</si>
  <si>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</si>
  <si>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</si>
  <si>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</si>
  <si>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</si>
  <si>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</si>
  <si>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</si>
  <si>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</si>
  <si>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</si>
  <si>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</si>
  <si>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</si>
  <si>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</si>
  <si>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</si>
  <si>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</si>
  <si>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</si>
  <si>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</si>
  <si>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</si>
  <si>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</si>
  <si>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</si>
  <si>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</si>
  <si>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</si>
  <si>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</si>
  <si>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</si>
  <si>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</si>
  <si>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</si>
  <si>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</si>
  <si>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</si>
  <si>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</si>
  <si>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</si>
  <si>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</si>
  <si>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</si>
  <si>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</si>
  <si>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</si>
  <si>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</si>
  <si>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</si>
  <si>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</si>
  <si>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</si>
  <si>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</si>
  <si>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</si>
  <si>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</si>
  <si>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</si>
  <si>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</si>
  <si>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</si>
  <si>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</si>
  <si>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</si>
  <si>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</si>
  <si>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</si>
  <si>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</si>
  <si>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</si>
  <si>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</si>
  <si>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</si>
  <si>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</si>
  <si>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</si>
  <si>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</si>
  <si>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</si>
  <si>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</si>
  <si>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</si>
  <si>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</si>
  <si>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</si>
  <si>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</si>
  <si>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</si>
  <si>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</si>
  <si>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</si>
  <si>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</si>
  <si>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</si>
  <si>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</si>
  <si>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</si>
  <si>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</si>
  <si>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</si>
  <si>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</si>
  <si>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</si>
  <si>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</si>
  <si>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</si>
  <si>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</si>
  <si>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</si>
  <si>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</si>
  <si>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</si>
  <si>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</si>
  <si>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</si>
  <si>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</si>
  <si>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</si>
  <si>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</si>
  <si>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</si>
  <si>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</si>
  <si>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</si>
  <si>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</si>
  <si>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</si>
  <si>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LOUGE A L'AVAL DU FOUSSERET</t>
  </si>
  <si>
    <t>LA LOUGE</t>
  </si>
  <si>
    <t>05175100</t>
  </si>
  <si>
    <t>18310006400033</t>
  </si>
  <si>
    <t>Agence de l'Eau Adour-Garonne</t>
  </si>
  <si>
    <t>34255833500077</t>
  </si>
  <si>
    <t>AQUASCOP BIOLOGIE site de Monptellier</t>
  </si>
  <si>
    <t>IBMR-21-M81</t>
  </si>
  <si>
    <t>JOYCE LAMBERT, ALEXANDRA NIEL</t>
  </si>
  <si>
    <t>IBMR standard</t>
  </si>
  <si>
    <t>GAUCHE</t>
  </si>
  <si>
    <t>ETIAGE SEVERE</t>
  </si>
  <si>
    <t>ENSOLEILLE</t>
  </si>
  <si>
    <t>FORTE</t>
  </si>
  <si>
    <t>PARTIELLEMENT</t>
  </si>
  <si>
    <t>Turbidité chronique, macro-déchets. Niveau d'eau nettement inférieur à 2020.</t>
  </si>
  <si>
    <t>absent</t>
  </si>
  <si>
    <t>Cf.</t>
  </si>
  <si>
    <t>Dasygloea</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</si>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</sst>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A102" sqref="A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548644</v>
      </c>
      <c r="G10" s="98"/>
      <c r="H10" s="99"/>
    </row>
    <row r="11" spans="1:8" ht="15">
      <c r="A11" s="10" t="s">
        <v>2277</v>
      </c>
      <c r="B11" s="47">
        <v>44404</v>
      </c>
      <c r="D11" s="10" t="s">
        <v>2280</v>
      </c>
      <c r="E11" s="52">
        <v>6246773</v>
      </c>
      <c r="G11" s="98"/>
      <c r="H11" s="99"/>
    </row>
    <row r="12" spans="1:8" ht="15">
      <c r="A12" s="10" t="s">
        <v>2283</v>
      </c>
      <c r="B12" s="52" t="s">
        <v>5294</v>
      </c>
      <c r="D12" s="10" t="s">
        <v>2281</v>
      </c>
      <c r="E12" s="52">
        <v>548741</v>
      </c>
      <c r="G12" s="100"/>
      <c r="H12" s="101"/>
    </row>
    <row r="13" spans="1:5" ht="17.25" customHeight="1" thickBot="1">
      <c r="A13" s="2"/>
      <c r="B13" s="55"/>
      <c r="D13" s="10" t="s">
        <v>2282</v>
      </c>
      <c r="E13" s="52">
        <v>6246789</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548644</v>
      </c>
    </row>
    <row r="18" spans="1:3" ht="15">
      <c r="A18" s="112"/>
      <c r="B18" s="49" t="s">
        <v>2267</v>
      </c>
      <c r="C18" s="61">
        <f>E11</f>
        <v>6246773</v>
      </c>
    </row>
    <row r="19" spans="1:2" ht="15">
      <c r="A19" s="3" t="s">
        <v>2063</v>
      </c>
      <c r="B19" s="29">
        <v>234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10.3</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46</v>
      </c>
      <c r="D35" s="28" t="s">
        <v>2284</v>
      </c>
      <c r="E35" s="32">
        <v>54</v>
      </c>
    </row>
    <row r="36" spans="1:5" s="7" customFormat="1" ht="15" customHeight="1">
      <c r="A36" s="5" t="s">
        <v>2113</v>
      </c>
      <c r="B36" s="30">
        <v>45</v>
      </c>
      <c r="C36" s="6"/>
      <c r="D36" s="8" t="s">
        <v>2112</v>
      </c>
      <c r="E36" s="30">
        <v>55</v>
      </c>
    </row>
    <row r="37" spans="1:5" s="7" customFormat="1" ht="15" customHeight="1">
      <c r="A37" s="5" t="s">
        <v>2111</v>
      </c>
      <c r="B37" s="30">
        <v>10.6</v>
      </c>
      <c r="C37" s="6"/>
      <c r="D37" s="8" t="s">
        <v>2110</v>
      </c>
      <c r="E37" s="30">
        <v>10</v>
      </c>
    </row>
    <row r="38" spans="1:5" s="7" customFormat="1" ht="15" customHeight="1">
      <c r="A38" s="5" t="s">
        <v>2115</v>
      </c>
      <c r="B38" s="30">
        <v>9</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1</v>
      </c>
    </row>
    <row r="58" spans="1:5" s="15" customFormat="1" ht="15">
      <c r="A58" s="3" t="s">
        <v>2094</v>
      </c>
      <c r="B58" s="9">
        <v>4</v>
      </c>
      <c r="C58" s="6"/>
      <c r="D58" s="10" t="s">
        <v>2094</v>
      </c>
      <c r="E58" s="9">
        <v>2</v>
      </c>
    </row>
    <row r="59" spans="1:5" s="15" customFormat="1" ht="15">
      <c r="A59" s="3" t="s">
        <v>2093</v>
      </c>
      <c r="B59" s="9">
        <v>2</v>
      </c>
      <c r="C59" s="6"/>
      <c r="D59" s="10" t="s">
        <v>2093</v>
      </c>
      <c r="E59" s="9">
        <v>5</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v>1</v>
      </c>
      <c r="C81" s="6"/>
      <c r="D81" s="14" t="s">
        <v>2077</v>
      </c>
      <c r="E81" s="19">
        <v>4</v>
      </c>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c r="C84" s="6"/>
      <c r="D84" s="10" t="s">
        <v>2074</v>
      </c>
      <c r="E84" s="9"/>
    </row>
    <row r="85" spans="1:5" s="15" customFormat="1" ht="15">
      <c r="A85" s="3" t="s">
        <v>2073</v>
      </c>
      <c r="B85" s="9">
        <v>3</v>
      </c>
      <c r="C85" s="6"/>
      <c r="D85" s="10" t="s">
        <v>2073</v>
      </c>
      <c r="E85" s="9">
        <v>4</v>
      </c>
    </row>
    <row r="86" spans="1:5" s="15" customFormat="1" ht="15">
      <c r="A86" s="3" t="s">
        <v>2072</v>
      </c>
      <c r="B86" s="9">
        <v>2</v>
      </c>
      <c r="C86" s="6"/>
      <c r="D86" s="10" t="s">
        <v>2072</v>
      </c>
      <c r="E86" s="9">
        <v>2</v>
      </c>
    </row>
    <row r="87" spans="1:5" s="15" customFormat="1" ht="15">
      <c r="A87" s="3" t="s">
        <v>2071</v>
      </c>
      <c r="B87" s="9">
        <v>2</v>
      </c>
      <c r="C87" s="6"/>
      <c r="D87" s="10" t="s">
        <v>2071</v>
      </c>
      <c r="E87" s="9">
        <v>4</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122</v>
      </c>
      <c r="B98" s="20" t="str">
        <f>IF(A98="NEWCOD",IF(ISBLANK(G98),"renseigner le champ 'Nouveau taxon'",G98),VLOOKUP(A98,'Ref Taxo'!A:B,2,FALSE))</f>
        <v>Bangia</v>
      </c>
      <c r="C98" s="21">
        <f>IF(A98="NEWCOD",IF(ISBLANK(H98),"NoCod",H98),VLOOKUP(A98,'Ref Taxo'!A:D,4,FALSE))</f>
        <v>1153</v>
      </c>
      <c r="D98" s="34">
        <v>0.01</v>
      </c>
      <c r="E98" s="89"/>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0.1</v>
      </c>
      <c r="E99" s="89">
        <v>0.01</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0.5</v>
      </c>
      <c r="E100" s="89"/>
      <c r="F100" s="35" t="s">
        <v>2290</v>
      </c>
      <c r="G100" s="79"/>
      <c r="H100" s="80"/>
    </row>
    <row r="101" spans="1:8" ht="15">
      <c r="A101" s="33" t="s">
        <v>5306</v>
      </c>
      <c r="B101" s="20" t="str">
        <f>IF(A101="NEWCOD",IF(ISBLANK(G101),"renseigner le champ 'Nouveau taxon'",G101),VLOOKUP(A101,'Ref Taxo'!A:B,2,FALSE))</f>
        <v>Dasygloea</v>
      </c>
      <c r="C101" s="21">
        <f>IF(A101="NEWCOD",IF(ISBLANK(H101),"NoCod",H101),VLOOKUP(A101,'Ref Taxo'!A:D,4,FALSE))</f>
        <v>44835</v>
      </c>
      <c r="D101" s="34"/>
      <c r="E101" s="89">
        <v>0.01</v>
      </c>
      <c r="F101" s="35" t="s">
        <v>2290</v>
      </c>
      <c r="G101" s="79" t="s">
        <v>5305</v>
      </c>
      <c r="H101" s="80">
        <v>44835</v>
      </c>
    </row>
    <row r="102" spans="1:8" ht="15">
      <c r="A102" s="33" t="s">
        <v>1289</v>
      </c>
      <c r="B102" s="20" t="str">
        <f>IF(A102="NEWCOD",IF(ISBLANK(G102),"renseigner le champ 'Nouveau taxon'",G102),VLOOKUP(A102,'Ref Taxo'!A:B,2,FALSE))</f>
        <v>Oedogonium</v>
      </c>
      <c r="C102" s="21">
        <f>IF(A102="NEWCOD",IF(ISBLANK(H102),"NoCod",H102),VLOOKUP(A102,'Ref Taxo'!A:D,4,FALSE))</f>
        <v>1134</v>
      </c>
      <c r="D102" s="34"/>
      <c r="E102" s="89">
        <v>0.01</v>
      </c>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0.01</v>
      </c>
      <c r="E103" s="89"/>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0.1</v>
      </c>
      <c r="E104" s="89">
        <v>0.05</v>
      </c>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0.01</v>
      </c>
      <c r="E105" s="89">
        <v>0.01</v>
      </c>
      <c r="F105" s="35" t="s">
        <v>2290</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0.01</v>
      </c>
      <c r="E106" s="89">
        <v>0.01</v>
      </c>
      <c r="F106" s="35" t="s">
        <v>2290</v>
      </c>
      <c r="G106" s="79"/>
      <c r="H106" s="80"/>
    </row>
    <row r="107" spans="1:8" ht="15">
      <c r="A107" s="33" t="s">
        <v>479</v>
      </c>
      <c r="B107" s="20" t="str">
        <f>IF(A107="NEWCOD",IF(ISBLANK(G107),"renseigner le champ 'Nouveau taxon'",G107),VLOOKUP(A107,'Ref Taxo'!A:B,2,FALSE))</f>
        <v>Cratoneuron filicinum</v>
      </c>
      <c r="C107" s="21">
        <f>IF(A107="NEWCOD",IF(ISBLANK(H107),"NoCod",H107),VLOOKUP(A107,'Ref Taxo'!A:D,4,FALSE))</f>
        <v>1233</v>
      </c>
      <c r="D107" s="34"/>
      <c r="E107" s="89">
        <v>0.01</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0.01</v>
      </c>
      <c r="E108" s="89"/>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0.02</v>
      </c>
      <c r="E109" s="89"/>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0.05</v>
      </c>
      <c r="E110" s="89">
        <v>0.1</v>
      </c>
      <c r="F110" s="35" t="s">
        <v>5304</v>
      </c>
      <c r="G110" s="79"/>
      <c r="H110" s="80"/>
    </row>
    <row r="111" spans="1:8" ht="15">
      <c r="A111" s="33" t="s">
        <v>1087</v>
      </c>
      <c r="B111" s="20" t="str">
        <f>IF(A111="NEWCOD",IF(ISBLANK(G111),"renseigner le champ 'Nouveau taxon'",G111),VLOOKUP(A111,'Ref Taxo'!A:B,2,FALSE))</f>
        <v>Lycopus europaeus</v>
      </c>
      <c r="C111" s="21">
        <f>IF(A111="NEWCOD",IF(ISBLANK(H111),"NoCod",H111),VLOOKUP(A111,'Ref Taxo'!A:D,4,FALSE))</f>
        <v>1789</v>
      </c>
      <c r="D111" s="34">
        <v>0.01</v>
      </c>
      <c r="E111" s="89"/>
      <c r="F111" s="35" t="s">
        <v>2290</v>
      </c>
      <c r="G111" s="79"/>
      <c r="H111" s="80"/>
    </row>
    <row r="112" spans="1:8" ht="15">
      <c r="A112" s="33" t="s">
        <v>1690</v>
      </c>
      <c r="B112" s="20" t="str">
        <f>IF(A112="NEWCOD",IF(ISBLANK(G112),"renseigner le champ 'Nouveau taxon'",G112),VLOOKUP(A112,'Ref Taxo'!A:B,2,FALSE))</f>
        <v>Rorippa sylvestris</v>
      </c>
      <c r="C112" s="21">
        <f>IF(A112="NEWCOD",IF(ISBLANK(H112),"NoCod",H112),VLOOKUP(A112,'Ref Taxo'!A:D,4,FALSE))</f>
        <v>1767</v>
      </c>
      <c r="D112" s="34"/>
      <c r="E112" s="89">
        <v>0.01</v>
      </c>
      <c r="F112" s="35" t="s">
        <v>2290</v>
      </c>
      <c r="G112" s="79"/>
      <c r="H112" s="80"/>
    </row>
    <row r="113" spans="1:8" ht="15">
      <c r="A113" s="33" t="s">
        <v>1835</v>
      </c>
      <c r="B113" s="20" t="str">
        <f>IF(A113="NEWCOD",IF(ISBLANK(G113),"renseigner le champ 'Nouveau taxon'",G113),VLOOKUP(A113,'Ref Taxo'!A:B,2,FALSE))</f>
        <v>Solanum dulcamara</v>
      </c>
      <c r="C113" s="21">
        <f>IF(A113="NEWCOD",IF(ISBLANK(H113),"NoCod",H113),VLOOKUP(A113,'Ref Taxo'!A:D,4,FALSE))</f>
        <v>1964</v>
      </c>
      <c r="D113" s="34"/>
      <c r="E113" s="89">
        <v>0.01</v>
      </c>
      <c r="F113" s="35" t="s">
        <v>2290</v>
      </c>
      <c r="G113" s="79"/>
      <c r="H113" s="80"/>
    </row>
    <row r="114" spans="1:8" ht="15">
      <c r="A114" s="33" t="s">
        <v>1556</v>
      </c>
      <c r="B114" s="20" t="str">
        <f>IF(A114="NEWCOD",IF(ISBLANK(G114),"renseigner le champ 'Nouveau taxon'",G114),VLOOKUP(A114,'Ref Taxo'!A:B,2,FALSE))</f>
        <v>Potentilla reptans</v>
      </c>
      <c r="C114" s="21">
        <f>IF(A114="NEWCOD",IF(ISBLANK(H114),"NoCod",H114),VLOOKUP(A114,'Ref Taxo'!A:D,4,FALSE))</f>
        <v>29945</v>
      </c>
      <c r="D114" s="34">
        <v>0.01</v>
      </c>
      <c r="E114" s="89"/>
      <c r="F114" s="35" t="s">
        <v>2290</v>
      </c>
      <c r="G114" s="79"/>
      <c r="H114" s="80"/>
    </row>
    <row r="115" spans="1:8" ht="15">
      <c r="A115" s="33" t="s">
        <v>1207</v>
      </c>
      <c r="B115" s="20" t="str">
        <f>IF(A115="NEWCOD",IF(ISBLANK(G115),"renseigner le champ 'Nouveau taxon'",G115),VLOOKUP(A115,'Ref Taxo'!A:B,2,FALSE))</f>
        <v>Myriophyllum spicatum</v>
      </c>
      <c r="C115" s="21">
        <f>IF(A115="NEWCOD",IF(ISBLANK(H115),"NoCod",H115),VLOOKUP(A115,'Ref Taxo'!A:D,4,FALSE))</f>
        <v>1778</v>
      </c>
      <c r="D115" s="34">
        <v>0.2</v>
      </c>
      <c r="E115" s="89"/>
      <c r="F115" s="35" t="s">
        <v>2290</v>
      </c>
      <c r="G115" s="79"/>
      <c r="H115" s="80"/>
    </row>
    <row r="116" spans="1:8" ht="15">
      <c r="A116" s="33" t="s">
        <v>1595</v>
      </c>
      <c r="B116" s="20" t="str">
        <f>IF(A116="NEWCOD",IF(ISBLANK(G116),"renseigner le champ 'Nouveau taxon'",G116),VLOOKUP(A116,'Ref Taxo'!A:B,2,FALSE))</f>
        <v>Ranunculus fluitans</v>
      </c>
      <c r="C116" s="21">
        <f>IF(A116="NEWCOD",IF(ISBLANK(H116),"NoCod",H116),VLOOKUP(A116,'Ref Taxo'!A:D,4,FALSE))</f>
        <v>1903</v>
      </c>
      <c r="D116" s="34">
        <v>8.4</v>
      </c>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2022-03-30T09:11:12Z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