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61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<sst xmlns="http://schemas.openxmlformats.org/spreadsheetml/2006/main" count="6476" uniqueCount="5303">
  <si>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</si>
  <si>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</si>
  <si>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</si>
  <si>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</si>
  <si>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</si>
  <si>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</si>
  <si>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</si>
  <si>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</si>
  <si>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</si>
  <si>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</si>
  <si>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</si>
  <si>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</si>
  <si>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</si>
  <si>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</si>
  <si>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</si>
  <si>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</si>
  <si>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</si>
  <si>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</si>
  <si>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</si>
  <si>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</si>
  <si>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</si>
  <si>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</si>
  <si>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</si>
  <si>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</si>
  <si>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</si>
  <si>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</si>
  <si>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</si>
  <si>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</si>
  <si>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</si>
  <si>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</si>
  <si>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</si>
  <si>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</si>
  <si>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</si>
  <si>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</si>
  <si>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</si>
  <si>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</si>
  <si>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</si>
  <si>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</si>
  <si>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</si>
  <si>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</si>
  <si>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</si>
  <si>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</si>
  <si>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</si>
  <si>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</si>
  <si>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</si>
  <si>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</si>
  <si>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</si>
  <si>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</si>
  <si>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</si>
  <si>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</si>
  <si>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</si>
  <si>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</si>
  <si>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</si>
  <si>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</si>
  <si>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</si>
  <si>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</si>
  <si>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</si>
  <si>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</si>
  <si>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</si>
  <si>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</si>
  <si>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</si>
  <si>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</si>
  <si>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</si>
  <si>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</si>
  <si>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</si>
  <si>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</si>
  <si>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</si>
  <si>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</si>
  <si>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</si>
  <si>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</si>
  <si>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</si>
  <si>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</si>
  <si>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</si>
  <si>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</si>
  <si>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</si>
  <si>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</si>
  <si>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</si>
  <si>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</si>
  <si>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</si>
  <si>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</si>
  <si>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</si>
  <si>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</si>
  <si>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</si>
  <si>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</si>
  <si>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</si>
  <si>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</si>
  <si>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</si>
  <si>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</si>
  <si>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</si>
  <si>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</si>
  <si>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</si>
  <si>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</si>
  <si>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</si>
  <si>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</si>
  <si>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</si>
  <si>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</si>
  <si>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</si>
  <si>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</si>
  <si>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</si>
  <si>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</si>
  <si>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</si>
  <si>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</si>
  <si>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</si>
  <si>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</si>
  <si>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</si>
  <si>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</si>
  <si>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</si>
  <si>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</si>
  <si>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</si>
  <si>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</si>
  <si>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</si>
  <si>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</si>
  <si>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</si>
  <si>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</si>
  <si>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</si>
  <si>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</si>
  <si>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</si>
  <si>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</si>
  <si>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</si>
  <si>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</si>
  <si>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</si>
  <si>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</si>
  <si>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</si>
  <si>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</si>
  <si>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</si>
  <si>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</si>
  <si>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</si>
  <si>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</si>
  <si>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</si>
  <si>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</si>
  <si>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</si>
  <si>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</si>
  <si>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</si>
  <si>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</si>
  <si>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</si>
  <si>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</si>
  <si>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</si>
  <si>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</si>
  <si>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</si>
  <si>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</si>
  <si>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</si>
  <si>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</si>
  <si>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</si>
  <si>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</si>
  <si>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</si>
  <si>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</si>
  <si>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</si>
  <si>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</si>
  <si>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</si>
  <si>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</si>
  <si>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</si>
  <si>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</si>
  <si>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</si>
  <si>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</si>
  <si>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</si>
  <si>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</si>
  <si>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</si>
  <si>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</si>
  <si>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</si>
  <si>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</si>
  <si>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</si>
  <si>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</si>
  <si>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</si>
  <si>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</si>
  <si>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</si>
  <si>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</si>
  <si>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</si>
  <si>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</si>
  <si>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</si>
  <si>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</si>
  <si>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</si>
  <si>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</si>
  <si>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</si>
  <si>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</si>
  <si>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</si>
  <si>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</si>
  <si>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</si>
  <si>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</si>
  <si>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</si>
  <si>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</si>
  <si>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</si>
  <si>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</si>
  <si>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</si>
  <si>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</si>
  <si>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</si>
  <si>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</si>
  <si>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</si>
  <si>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</si>
  <si>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</si>
  <si>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</si>
  <si>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</si>
  <si>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</si>
  <si>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</si>
  <si>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</si>
  <si>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</si>
  <si>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</si>
  <si>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</si>
  <si>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</si>
  <si>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</si>
  <si>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</si>
  <si>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</si>
  <si>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</si>
  <si>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</si>
  <si>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</si>
  <si>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</si>
  <si>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</si>
  <si>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</si>
  <si>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</si>
  <si>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</si>
  <si>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</si>
  <si>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</si>
  <si>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</si>
  <si>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</si>
  <si>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</si>
  <si>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</si>
  <si>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</si>
  <si>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</si>
  <si>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</si>
  <si>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</si>
  <si>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</si>
  <si>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</si>
  <si>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</si>
  <si>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</si>
  <si>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</si>
  <si>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</si>
  <si>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</si>
  <si>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</si>
  <si>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</si>
  <si>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</si>
  <si>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</si>
  <si>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</si>
  <si>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</si>
  <si>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</si>
  <si>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</si>
  <si>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</si>
  <si>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</si>
  <si>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</si>
  <si>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</si>
  <si>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</si>
  <si>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</si>
  <si>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</si>
  <si>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</si>
  <si>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</si>
  <si>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</si>
  <si>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</si>
  <si>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</si>
  <si>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</si>
  <si>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</si>
  <si>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</si>
  <si>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</si>
  <si>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</si>
  <si>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</si>
  <si>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</si>
  <si>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</si>
  <si>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</si>
  <si>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</si>
  <si>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</si>
  <si>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</si>
  <si>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</si>
  <si>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</si>
  <si>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</si>
  <si>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</si>
  <si>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</si>
  <si>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</si>
  <si>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</si>
  <si>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</si>
  <si>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</si>
  <si>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</si>
  <si>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</si>
  <si>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</si>
  <si>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</si>
  <si>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</si>
  <si>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</si>
  <si>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</si>
  <si>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</si>
  <si>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</si>
  <si>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</si>
  <si>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</si>
  <si>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</si>
  <si>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</si>
  <si>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</si>
  <si>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</si>
  <si>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</si>
  <si>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</si>
  <si>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</si>
  <si>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</si>
  <si>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</si>
  <si>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</si>
  <si>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</si>
  <si>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</si>
  <si>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</si>
  <si>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</si>
  <si>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</si>
  <si>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</si>
  <si>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</si>
  <si>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</si>
  <si>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</si>
  <si>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</si>
  <si>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</si>
  <si>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</si>
  <si>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</si>
  <si>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</si>
  <si>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</si>
  <si>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</si>
  <si>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</si>
  <si>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</si>
  <si>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</si>
  <si>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</si>
  <si>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</si>
  <si>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</si>
  <si>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</si>
  <si>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</si>
  <si>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</si>
  <si>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</si>
  <si>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</si>
  <si>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</si>
  <si>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</si>
  <si>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</si>
  <si>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</si>
  <si>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</si>
  <si>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</si>
  <si>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</si>
  <si>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</si>
  <si>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</si>
  <si>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</si>
  <si>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</si>
  <si>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</si>
  <si>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</si>
  <si>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</si>
  <si>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</si>
  <si>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</si>
  <si>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</si>
  <si>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</si>
  <si>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</si>
  <si>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</si>
  <si>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</si>
  <si>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</si>
  <si>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</si>
  <si>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</si>
  <si>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</si>
  <si>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</si>
  <si>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</si>
  <si>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</si>
  <si>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</si>
  <si>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</si>
  <si>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</si>
  <si>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</si>
  <si>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</si>
  <si>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</si>
  <si>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</si>
  <si>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</si>
  <si>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</si>
  <si>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</si>
  <si>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</si>
  <si>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</si>
  <si>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</si>
  <si>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</si>
  <si>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</si>
  <si>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</si>
  <si>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</si>
  <si>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</si>
  <si>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</si>
  <si>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</si>
  <si>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</si>
  <si>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</si>
  <si>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</si>
  <si>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</si>
  <si>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</si>
  <si>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</si>
  <si>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</si>
  <si>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</si>
  <si>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</si>
  <si>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</si>
  <si>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</si>
  <si>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</si>
  <si>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</si>
  <si>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</si>
  <si>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</si>
  <si>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</si>
  <si>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</si>
  <si>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</si>
  <si>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</si>
  <si>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</si>
  <si>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</si>
  <si>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</si>
  <si>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</si>
  <si>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</si>
  <si>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</si>
  <si>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</si>
  <si>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</si>
  <si>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</si>
  <si>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</si>
  <si>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</si>
  <si>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</si>
  <si>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</si>
  <si>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</si>
  <si>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</si>
  <si>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</si>
  <si>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</si>
  <si>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</si>
  <si>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</si>
  <si>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</si>
  <si>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</si>
  <si>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</si>
  <si>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</si>
  <si>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</si>
  <si>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</si>
  <si>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</si>
  <si>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</si>
  <si>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</si>
  <si>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</si>
  <si>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</si>
  <si>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</si>
  <si>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</si>
  <si>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</si>
  <si>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</si>
  <si>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</si>
  <si>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</si>
  <si>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</si>
  <si>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</si>
  <si>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</si>
  <si>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</si>
  <si>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</si>
  <si>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</si>
  <si>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</si>
  <si>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</si>
  <si>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</si>
  <si>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</si>
  <si>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</si>
  <si>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</si>
  <si>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</si>
  <si>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</si>
  <si>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</si>
  <si>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</si>
  <si>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</si>
  <si>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</si>
  <si>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</si>
  <si>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</si>
  <si>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</si>
  <si>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</si>
  <si>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</si>
  <si>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</si>
  <si>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</si>
  <si>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</si>
  <si>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</si>
  <si>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</si>
  <si>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</si>
  <si>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</si>
  <si>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</si>
  <si>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</si>
  <si>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</si>
  <si>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</si>
  <si>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</si>
  <si>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</si>
  <si>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</si>
  <si>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</si>
  <si>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</si>
  <si>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</si>
  <si>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</si>
  <si>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</si>
  <si>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</si>
  <si>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</si>
  <si>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</si>
  <si>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</si>
  <si>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</si>
  <si>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</si>
  <si>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</si>
  <si>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</si>
  <si>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</si>
  <si>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</si>
  <si>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</si>
  <si>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</si>
  <si>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</si>
  <si>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</si>
  <si>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</si>
  <si>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</si>
  <si>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</si>
  <si>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</si>
  <si>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</si>
  <si>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</si>
  <si>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</si>
  <si>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</si>
  <si>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</si>
  <si>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</si>
  <si>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</si>
  <si>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</si>
  <si>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</si>
  <si>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</si>
  <si>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</si>
  <si>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</si>
  <si>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</si>
  <si>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</si>
  <si>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</si>
  <si>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</si>
  <si>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</si>
  <si>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</si>
  <si>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</si>
  <si>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</si>
  <si>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</si>
  <si>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</si>
  <si>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</si>
  <si>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</si>
  <si>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</si>
  <si>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</si>
  <si>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</si>
  <si>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</si>
  <si>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</si>
  <si>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</si>
  <si>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</si>
  <si>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</si>
  <si>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</si>
  <si>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</si>
  <si>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</si>
  <si>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</si>
  <si>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</si>
  <si>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</si>
  <si>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</si>
  <si>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</si>
  <si>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</si>
  <si>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</si>
  <si>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</si>
  <si>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</si>
  <si>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</si>
  <si>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</si>
  <si>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</si>
  <si>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</si>
  <si>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</si>
  <si>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</si>
  <si>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</si>
  <si>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</si>
  <si>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</si>
  <si>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</si>
  <si>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</si>
  <si>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</si>
  <si>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</si>
  <si>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</si>
  <si>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</si>
  <si>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</si>
  <si>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</si>
  <si>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</si>
  <si>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</si>
  <si>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</si>
  <si>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</si>
  <si>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</si>
  <si>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</si>
  <si>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</si>
  <si>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</si>
  <si>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</si>
  <si>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</si>
  <si>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</si>
  <si>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</si>
  <si>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</si>
  <si>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</si>
  <si>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</si>
  <si>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</si>
  <si>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</si>
  <si>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</si>
  <si>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</si>
  <si>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</si>
  <si>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</si>
  <si>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</si>
  <si>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</si>
  <si>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</si>
  <si>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</si>
  <si>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</si>
  <si>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</si>
  <si>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</si>
  <si>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</si>
  <si>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</si>
  <si>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</si>
  <si>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</si>
  <si>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</si>
  <si>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</si>
  <si>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</si>
  <si>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</si>
  <si>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</si>
  <si>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</si>
  <si>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</si>
  <si>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</si>
  <si>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</si>
  <si>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</si>
  <si>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</si>
  <si>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</si>
  <si>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</si>
  <si>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</si>
  <si>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</si>
  <si>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</si>
  <si>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</si>
  <si>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</si>
  <si>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</si>
  <si>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</si>
  <si>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</si>
  <si>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</si>
  <si>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</si>
  <si>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</si>
  <si>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</si>
  <si>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</si>
  <si>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</si>
  <si>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</si>
  <si>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</si>
  <si>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</si>
  <si>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</si>
  <si>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</si>
  <si>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</si>
  <si>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</si>
  <si>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</si>
  <si>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</si>
  <si>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</si>
  <si>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</si>
  <si>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</si>
  <si>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</si>
  <si>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</si>
  <si>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</si>
  <si>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</si>
  <si>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</si>
  <si>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</si>
  <si>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</si>
  <si>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</si>
  <si>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</si>
  <si>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</si>
  <si>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</si>
  <si>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</si>
  <si>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</si>
  <si>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</si>
  <si>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</si>
  <si>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</si>
  <si>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</si>
  <si>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</si>
  <si>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</si>
  <si>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</si>
  <si>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</si>
  <si>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</si>
  <si>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</si>
  <si>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</si>
  <si>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</si>
  <si>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</si>
  <si>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</si>
  <si>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</si>
  <si>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</si>
  <si>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</si>
  <si>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</si>
  <si>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</si>
  <si>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</si>
  <si>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</si>
  <si>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</si>
  <si>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</si>
  <si>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</si>
  <si>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</si>
  <si>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</si>
  <si>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</si>
  <si>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</si>
  <si>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</si>
  <si>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</si>
  <si>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</si>
  <si>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</si>
  <si>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</si>
  <si>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</si>
  <si>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</si>
  <si>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</si>
  <si>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</si>
  <si>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</si>
  <si>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</si>
  <si>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</si>
  <si>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</si>
  <si>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</si>
  <si>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</si>
  <si>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</si>
  <si>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</si>
  <si>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</si>
  <si>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</si>
  <si>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</si>
  <si>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</si>
  <si>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</si>
  <si>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</si>
  <si>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</si>
  <si>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</si>
  <si>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</si>
  <si>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</si>
  <si>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</si>
  <si>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</si>
  <si>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</si>
  <si>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</si>
  <si>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</si>
  <si>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</si>
  <si>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</si>
  <si>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</si>
  <si>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</si>
  <si>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</si>
  <si>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</si>
  <si>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</si>
  <si>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</si>
  <si>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</si>
  <si>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</si>
  <si>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</si>
  <si>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</si>
  <si>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</si>
  <si>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</si>
  <si>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</si>
  <si>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</si>
  <si>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</si>
  <si>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</si>
  <si>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</si>
  <si>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</si>
  <si>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</si>
  <si>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</si>
  <si>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</si>
  <si>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</si>
  <si>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</si>
  <si>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</si>
  <si>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</si>
  <si>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</si>
  <si>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</si>
  <si>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</si>
  <si>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</si>
  <si>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</si>
  <si>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</si>
  <si>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</si>
  <si>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</si>
  <si>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</si>
  <si>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</si>
  <si>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</si>
  <si>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</si>
  <si>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</si>
  <si>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</si>
  <si>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</si>
  <si>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</si>
  <si>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</si>
  <si>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</si>
  <si>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</si>
  <si>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</si>
  <si>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</si>
  <si>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</si>
  <si>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</si>
  <si>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</si>
  <si>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</si>
  <si>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</si>
  <si>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</si>
  <si>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</si>
  <si>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</si>
  <si>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</si>
  <si>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</si>
  <si>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</si>
  <si>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</si>
  <si>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</si>
  <si>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</si>
  <si>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</si>
  <si>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</si>
  <si>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</si>
  <si>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</si>
  <si>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</si>
  <si>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</si>
  <si>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</si>
  <si>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</si>
  <si>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</si>
  <si>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</si>
  <si>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</si>
  <si>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</si>
  <si>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</si>
  <si>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</si>
  <si>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</si>
  <si>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</si>
  <si>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</si>
  <si>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</si>
  <si>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</si>
  <si>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</si>
  <si>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</si>
  <si>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</si>
  <si>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</si>
  <si>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</si>
  <si>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</si>
  <si>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</si>
  <si>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</si>
  <si>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</si>
  <si>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</si>
  <si>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</si>
  <si>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</si>
  <si>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</si>
  <si>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</si>
  <si>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</si>
  <si>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</si>
  <si>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</si>
  <si>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</si>
  <si>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</si>
  <si>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</si>
  <si>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</si>
  <si>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</si>
  <si>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</si>
  <si>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</si>
  <si>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</si>
  <si>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</si>
  <si>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</si>
  <si>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</si>
  <si>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</si>
  <si>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</si>
  <si>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</si>
  <si>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</si>
  <si>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</si>
  <si>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</si>
  <si>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</si>
  <si>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</si>
  <si>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</si>
  <si>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</si>
  <si>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</si>
  <si>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</si>
  <si>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</si>
  <si>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</si>
  <si>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</si>
  <si>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</si>
  <si>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</si>
  <si>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</si>
  <si>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</si>
  <si>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</si>
  <si>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</si>
  <si>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</si>
  <si>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</si>
  <si>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</si>
  <si>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</si>
  <si>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</si>
  <si>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</si>
  <si>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</si>
  <si>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</si>
  <si>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</si>
  <si>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</si>
  <si>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</si>
  <si>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</si>
  <si>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</si>
  <si>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</si>
  <si>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</si>
  <si>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</si>
  <si>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</si>
  <si>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</si>
  <si>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</si>
  <si>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</si>
  <si>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</si>
  <si>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</si>
  <si>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</si>
  <si>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</si>
  <si>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</si>
  <si>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</si>
  <si>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</si>
  <si>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</si>
  <si>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</si>
  <si>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</si>
  <si>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</si>
  <si>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</si>
  <si>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</si>
  <si>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</si>
  <si>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</si>
  <si>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</si>
  <si>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</si>
  <si>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</si>
  <si>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</si>
  <si>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</si>
  <si>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</si>
  <si>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</si>
  <si>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</si>
  <si>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</si>
  <si>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</si>
  <si>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</si>
  <si>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</si>
  <si>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</si>
  <si>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</si>
  <si>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</si>
  <si>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</si>
  <si>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</si>
  <si>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</si>
  <si>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</si>
  <si>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</si>
  <si>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</si>
  <si>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</si>
  <si>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</si>
  <si>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</si>
  <si>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</si>
  <si>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</si>
  <si>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</si>
  <si>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</si>
  <si>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</si>
  <si>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</si>
  <si>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</si>
  <si>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</si>
  <si>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</si>
  <si>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</si>
  <si>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</si>
  <si>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</si>
  <si>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</si>
  <si>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</si>
  <si>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</si>
  <si>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</si>
  <si>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</si>
  <si>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</si>
  <si>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</si>
  <si>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</si>
  <si>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</si>
  <si>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</si>
  <si>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</si>
  <si>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</si>
  <si>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</si>
  <si>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</si>
  <si>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</si>
  <si>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</si>
  <si>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</si>
  <si>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</si>
  <si>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</si>
  <si>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</si>
  <si>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</si>
  <si>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</si>
  <si>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</si>
  <si>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</si>
  <si>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</si>
  <si>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</si>
  <si>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</si>
  <si>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</si>
  <si>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</si>
  <si>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</si>
  <si>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</si>
  <si>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</si>
  <si>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</si>
  <si>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</si>
  <si>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</si>
  <si>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</si>
  <si>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</si>
  <si>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</si>
  <si>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</si>
  <si>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</si>
  <si>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</si>
  <si>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</si>
  <si>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</si>
  <si>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</si>
  <si>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</si>
  <si>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</si>
  <si>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</si>
  <si>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</si>
  <si>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</si>
  <si>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</si>
  <si>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</si>
  <si>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</si>
  <si>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</si>
  <si>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</si>
  <si>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</si>
  <si>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</si>
  <si>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</si>
  <si>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</si>
  <si>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</si>
  <si>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</si>
  <si>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</si>
  <si>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</si>
  <si>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</si>
  <si>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</si>
  <si>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</si>
  <si>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</si>
  <si>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</si>
  <si>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</si>
  <si>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</si>
  <si>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</si>
  <si>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</si>
  <si>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</si>
  <si>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</si>
  <si>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</si>
  <si>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</si>
  <si>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</si>
  <si>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</si>
  <si>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</si>
  <si>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</si>
  <si>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</si>
  <si>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</si>
  <si>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</si>
  <si>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</si>
  <si>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</si>
  <si>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</si>
  <si>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</si>
  <si>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</si>
  <si>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</si>
  <si>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</si>
  <si>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</si>
  <si>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</si>
  <si>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</si>
  <si>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</si>
  <si>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</si>
  <si>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</si>
  <si>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</si>
  <si>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</si>
  <si>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</si>
  <si>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</si>
  <si>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</si>
  <si>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</si>
  <si>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</si>
  <si>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</si>
  <si>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</si>
  <si>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</si>
  <si>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</si>
  <si>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</si>
  <si>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</si>
  <si>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</si>
  <si>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</si>
  <si>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</si>
  <si>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</si>
  <si>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</si>
  <si>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</si>
  <si>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</si>
  <si>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</si>
  <si>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</si>
  <si>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</si>
  <si>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</si>
  <si>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</si>
  <si>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</si>
  <si>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</si>
  <si>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</si>
  <si>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</si>
  <si>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</si>
  <si>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</si>
  <si>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</si>
  <si>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</si>
  <si>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</si>
  <si>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</si>
  <si>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</si>
  <si>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</si>
  <si>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</si>
  <si>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</si>
  <si>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</si>
  <si>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</si>
  <si>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</si>
  <si>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</si>
  <si>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</si>
  <si>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</si>
  <si>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</si>
  <si>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</si>
  <si>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</si>
  <si>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</si>
  <si>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</si>
  <si>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</si>
  <si>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</si>
  <si>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</si>
  <si>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</si>
  <si>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</si>
  <si>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</si>
  <si>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</si>
  <si>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</si>
  <si>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</si>
  <si>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</si>
  <si>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</si>
  <si>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</si>
  <si>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</si>
  <si>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</si>
  <si>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</si>
  <si>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</si>
  <si>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</si>
  <si>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</si>
  <si>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</si>
  <si>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</si>
  <si>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</si>
  <si>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</si>
  <si>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</si>
  <si>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</si>
  <si>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</si>
  <si>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</si>
  <si>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</si>
  <si>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</si>
  <si>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</si>
  <si>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</si>
  <si>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</si>
  <si>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</si>
  <si>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</si>
  <si>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</si>
  <si>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</si>
  <si>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</si>
  <si>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</si>
  <si>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</si>
  <si>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</si>
  <si>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</si>
  <si>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</si>
  <si>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</si>
  <si>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</si>
  <si>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</si>
  <si>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</si>
  <si>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</si>
  <si>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</si>
  <si>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</si>
  <si>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</si>
  <si>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</si>
  <si>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</si>
  <si>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</si>
  <si>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</si>
  <si>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</si>
  <si>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</si>
  <si>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</si>
  <si>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</si>
  <si>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</si>
  <si>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</si>
  <si>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</si>
  <si>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</si>
  <si>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</si>
  <si>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</si>
  <si>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</si>
  <si>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</si>
  <si>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</si>
  <si>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</si>
  <si>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</si>
  <si>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</si>
  <si>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</si>
  <si>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</si>
  <si>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</si>
  <si>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</si>
  <si>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</si>
  <si>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</si>
  <si>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</si>
  <si>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</si>
  <si>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</si>
  <si>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</si>
  <si>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</si>
  <si>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</si>
  <si>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</si>
  <si>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</si>
  <si>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</si>
  <si>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</si>
  <si>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</si>
  <si>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</si>
  <si>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</si>
  <si>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</si>
  <si>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</si>
  <si>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</si>
  <si>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</si>
  <si>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</si>
  <si>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</si>
  <si>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</si>
  <si>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</si>
  <si>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</si>
  <si>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</si>
  <si>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</si>
  <si>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</si>
  <si>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</si>
  <si>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</si>
  <si>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</si>
  <si>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</si>
  <si>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</si>
  <si>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</si>
  <si>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</si>
  <si>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</si>
  <si>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</si>
  <si>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</si>
  <si>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</si>
  <si>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</si>
  <si>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</si>
  <si>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</si>
  <si>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</si>
  <si>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</si>
  <si>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</si>
  <si>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</si>
  <si>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</si>
  <si>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</si>
  <si>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</si>
  <si>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</si>
  <si>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</si>
  <si>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</si>
  <si>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</si>
  <si>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</si>
  <si>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</si>
  <si>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</si>
  <si>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</si>
  <si>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</si>
  <si>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</si>
  <si>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</si>
  <si>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</si>
  <si>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</si>
  <si>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</si>
  <si>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</si>
  <si>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</si>
  <si>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</si>
  <si>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</si>
  <si>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</si>
  <si>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</si>
  <si>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</si>
  <si>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</si>
  <si>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</si>
  <si>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</si>
  <si>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</si>
  <si>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</si>
  <si>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</si>
  <si>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</si>
  <si>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</si>
  <si>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</si>
  <si>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</si>
  <si>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</si>
  <si>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</si>
  <si>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</si>
  <si>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</si>
  <si>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</si>
  <si>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</si>
  <si>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</si>
  <si>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</si>
  <si>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</si>
  <si>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</si>
  <si>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</si>
  <si>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</si>
  <si>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</si>
  <si>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</si>
  <si>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</si>
  <si>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</si>
  <si>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</si>
  <si>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</si>
  <si>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</si>
  <si>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</si>
  <si>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</si>
  <si>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</si>
  <si>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</si>
  <si>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</si>
  <si>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</si>
  <si>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</si>
  <si>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</si>
  <si>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</si>
  <si>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</si>
  <si>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</si>
  <si>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</si>
  <si>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</si>
  <si>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</si>
  <si>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</si>
  <si>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</si>
  <si>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</si>
  <si>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</si>
  <si>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</si>
  <si>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</si>
  <si>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</si>
  <si>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</si>
  <si>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</si>
  <si>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</si>
  <si>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</si>
  <si>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</si>
  <si>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</si>
  <si>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</si>
  <si>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</si>
  <si>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</si>
  <si>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</si>
  <si>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</si>
  <si>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</si>
  <si>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</si>
  <si>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</si>
  <si>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</si>
  <si>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</si>
  <si>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</si>
  <si>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</si>
  <si>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</si>
  <si>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</si>
  <si>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</si>
  <si>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</si>
  <si>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</si>
  <si>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</si>
  <si>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</si>
  <si>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</si>
  <si>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</si>
  <si>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</si>
  <si>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</si>
  <si>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</si>
  <si>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</si>
  <si>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</si>
  <si>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</si>
  <si>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</si>
  <si>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</si>
  <si>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</si>
  <si>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</si>
  <si>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</si>
  <si>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</si>
  <si>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</si>
  <si>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</si>
  <si>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</si>
  <si>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</si>
  <si>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</si>
  <si>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</si>
  <si>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</si>
  <si>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</si>
  <si>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</si>
  <si>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</si>
  <si>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</si>
  <si>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</si>
  <si>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</si>
  <si>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</si>
  <si>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</si>
  <si>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</si>
  <si>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</si>
  <si>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</si>
  <si>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</si>
  <si>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</si>
  <si>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</si>
  <si>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</si>
  <si>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</si>
  <si>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</si>
  <si>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</si>
  <si>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</si>
  <si>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</si>
  <si>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</si>
  <si>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</si>
  <si>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</si>
  <si>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</si>
  <si>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</si>
  <si>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</si>
  <si>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</si>
  <si>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</si>
  <si>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</si>
  <si>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</si>
  <si>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</si>
  <si>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</si>
  <si>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</si>
  <si>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</si>
  <si>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</si>
  <si>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</si>
  <si>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</si>
  <si>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</si>
  <si>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</si>
  <si>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</si>
  <si>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</si>
  <si>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</si>
  <si>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</si>
  <si>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</si>
  <si>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</si>
  <si>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</si>
  <si>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</si>
  <si>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</si>
  <si>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</si>
  <si>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</si>
  <si>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</si>
  <si>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</si>
  <si>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</si>
  <si>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</si>
  <si>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</si>
  <si>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</si>
  <si>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</si>
  <si>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</si>
  <si>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</si>
  <si>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</si>
  <si>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</si>
  <si>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</si>
  <si>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</si>
  <si>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</si>
  <si>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</si>
  <si>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</si>
  <si>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</si>
  <si>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</si>
  <si>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</si>
  <si>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</si>
  <si>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</si>
  <si>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</si>
  <si>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</si>
  <si>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</si>
  <si>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</si>
  <si>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</si>
  <si>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</si>
  <si>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</si>
  <si>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</si>
  <si>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</si>
  <si>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</si>
  <si>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</si>
  <si>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</si>
  <si>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</si>
  <si>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</si>
  <si>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</si>
  <si>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</si>
  <si>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</si>
  <si>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</si>
  <si>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</si>
  <si>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</si>
  <si>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</si>
  <si>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</si>
  <si>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</si>
  <si>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</si>
  <si>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</si>
  <si>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</si>
  <si>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</si>
  <si>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</si>
  <si>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</si>
  <si>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</si>
  <si>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</si>
  <si>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</si>
  <si>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</si>
  <si>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</si>
  <si>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</si>
  <si>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</si>
  <si>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</si>
  <si>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</si>
  <si>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</si>
  <si>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</si>
  <si>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</si>
  <si>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</si>
  <si>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</si>
  <si>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</si>
  <si>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</si>
  <si>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</si>
  <si>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</si>
  <si>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</si>
  <si>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</si>
  <si>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</si>
  <si>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</si>
  <si>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</si>
  <si>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</si>
  <si>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</si>
  <si>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</si>
  <si>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</si>
  <si>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</si>
  <si>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</si>
  <si>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</si>
  <si>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</si>
  <si>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</si>
  <si>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</si>
  <si>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</si>
  <si>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</si>
  <si>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</si>
  <si>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</si>
  <si>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</si>
  <si>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</si>
  <si>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</si>
  <si>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</si>
  <si>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</si>
  <si>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</si>
  <si>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</si>
  <si>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</si>
  <si>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</si>
  <si>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</si>
  <si>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</si>
  <si>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</si>
  <si>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</si>
  <si>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</si>
  <si>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</si>
  <si>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</si>
  <si>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</si>
  <si>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</si>
  <si>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</si>
  <si>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</si>
  <si>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</si>
  <si>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</si>
  <si>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</si>
  <si>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</si>
  <si>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</si>
  <si>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</si>
  <si>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</si>
  <si>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</si>
  <si>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</si>
  <si>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</si>
  <si>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</si>
  <si>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</si>
  <si>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</si>
  <si>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</si>
  <si>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</si>
  <si>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</si>
  <si>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</si>
  <si>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</si>
  <si>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</si>
  <si>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</si>
  <si>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</si>
  <si>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</si>
  <si>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</si>
  <si>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</si>
  <si>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</si>
  <si>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</si>
  <si>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</si>
  <si>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</si>
  <si>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</si>
  <si>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</si>
  <si>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</si>
  <si>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</si>
  <si>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</si>
  <si>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</si>
  <si>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</si>
  <si>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</si>
  <si>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</si>
  <si>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</si>
  <si>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</si>
  <si>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</si>
  <si>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</si>
  <si>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</si>
  <si>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</si>
  <si>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</si>
  <si>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</si>
  <si>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</si>
  <si>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</si>
  <si>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</si>
  <si>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</si>
  <si>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</si>
  <si>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</si>
  <si>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</si>
  <si>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</si>
  <si>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</si>
  <si>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</si>
  <si>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</si>
  <si>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</si>
  <si>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</si>
  <si>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</si>
  <si>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</si>
  <si>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</si>
  <si>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</si>
  <si>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</si>
  <si>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</si>
  <si>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</si>
  <si>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</si>
  <si>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</si>
  <si>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</si>
  <si>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</si>
  <si>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</si>
  <si>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</si>
  <si>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</si>
  <si>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</si>
  <si>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</si>
  <si>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</si>
  <si>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</si>
  <si>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</si>
  <si>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</si>
  <si>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</si>
  <si>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</si>
  <si>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</si>
  <si>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</si>
  <si>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</si>
  <si>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</si>
  <si>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</si>
  <si>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</si>
  <si>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</si>
  <si>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</si>
  <si>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</si>
  <si>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</si>
  <si>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</si>
  <si>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</si>
  <si>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</si>
  <si>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</si>
  <si>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</si>
  <si>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</si>
  <si>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</si>
  <si>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</si>
  <si>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</si>
  <si>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</si>
  <si>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</si>
  <si>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</si>
  <si>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</si>
  <si>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</si>
  <si>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</si>
  <si>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</si>
  <si>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</si>
  <si>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</si>
  <si>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</si>
  <si>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</si>
  <si>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</si>
  <si>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</si>
  <si>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</si>
  <si>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</si>
  <si>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</si>
  <si>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</si>
  <si>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</si>
  <si>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</si>
  <si>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</si>
  <si>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</si>
  <si>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</si>
  <si>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</si>
  <si>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</si>
  <si>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</si>
  <si>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</si>
  <si>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</si>
  <si>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</si>
  <si>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</si>
  <si>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</si>
  <si>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</si>
  <si>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</si>
  <si>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</si>
  <si>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</si>
  <si>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</si>
  <si>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</si>
  <si>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</si>
  <si>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</si>
  <si>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</si>
  <si>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</si>
  <si>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</si>
  <si>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</si>
  <si>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</si>
  <si>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</si>
  <si>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</si>
  <si>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</si>
  <si>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</si>
  <si>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</si>
  <si>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</si>
  <si>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</si>
  <si>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</si>
  <si>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</si>
  <si>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</si>
  <si>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</si>
  <si>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</si>
  <si>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</si>
  <si>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</si>
  <si>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</si>
  <si>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</si>
  <si>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</si>
  <si>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</si>
  <si>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</si>
  <si>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</si>
  <si>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</si>
  <si>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</si>
  <si>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</si>
  <si>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</si>
  <si>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</si>
  <si>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</si>
  <si>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</si>
  <si>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</si>
  <si>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</si>
  <si>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</si>
  <si>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</si>
  <si>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</si>
  <si>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</si>
  <si>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</si>
  <si>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</si>
  <si>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</si>
  <si>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</si>
  <si>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</si>
  <si>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</si>
  <si>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</si>
  <si>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</si>
  <si>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</si>
  <si>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</si>
  <si>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</si>
  <si>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</si>
  <si>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</si>
  <si>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</si>
  <si>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</si>
  <si>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</si>
  <si>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</si>
  <si>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</si>
  <si>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</si>
  <si>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</si>
  <si>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</si>
  <si>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</si>
  <si>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</si>
  <si>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</si>
  <si>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</si>
  <si>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</si>
  <si>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</si>
  <si>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</si>
  <si>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</si>
  <si>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</si>
  <si>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</si>
  <si>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</si>
  <si>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</si>
  <si>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</si>
  <si>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</si>
  <si>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</si>
  <si>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</si>
  <si>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</si>
  <si>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</si>
  <si>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</si>
  <si>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</si>
  <si>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</si>
  <si>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</si>
  <si>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</si>
  <si>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</si>
  <si>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</si>
  <si>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</si>
  <si>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</si>
  <si>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</si>
  <si>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</si>
  <si>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</si>
  <si>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</si>
  <si>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</si>
  <si>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</si>
  <si>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</si>
  <si>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</si>
  <si>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</si>
  <si>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</si>
  <si>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</si>
  <si>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</si>
  <si>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</si>
  <si>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</si>
  <si>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</si>
  <si>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</si>
  <si>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</si>
  <si>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</si>
  <si>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</si>
  <si>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</si>
  <si>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</si>
  <si>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</si>
  <si>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</si>
  <si>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</si>
  <si>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</si>
  <si>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</si>
  <si>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</si>
  <si>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</si>
  <si>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</si>
  <si>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</si>
  <si>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</si>
  <si>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</si>
  <si>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</si>
  <si>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</si>
  <si>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</si>
  <si>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</si>
  <si>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</si>
  <si>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</si>
  <si>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</si>
  <si>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</si>
  <si>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</si>
  <si>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</si>
  <si>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</si>
  <si>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</si>
  <si>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</si>
  <si>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</si>
  <si>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</si>
  <si>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</si>
  <si>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</si>
  <si>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</si>
  <si>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</si>
  <si>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</si>
  <si>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</si>
  <si>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</si>
  <si>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</si>
  <si>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</si>
  <si>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</si>
  <si>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</si>
  <si>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</si>
  <si>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</si>
  <si>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</si>
  <si>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</si>
  <si>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</si>
  <si>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</si>
  <si>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</si>
  <si>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</si>
  <si>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</si>
  <si>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</si>
  <si>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</si>
  <si>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</si>
  <si>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</si>
  <si>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</si>
  <si>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</si>
  <si>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</si>
  <si>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</si>
  <si>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</si>
  <si>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</si>
  <si>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</si>
  <si>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</si>
  <si>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</si>
  <si>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</si>
  <si>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</si>
  <si>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</si>
  <si>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</si>
  <si>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</si>
  <si>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</si>
  <si>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</si>
  <si>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</si>
  <si>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</si>
  <si>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</si>
  <si>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</si>
  <si>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</si>
  <si>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</si>
  <si>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</si>
  <si>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</si>
  <si>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</si>
  <si>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</si>
  <si>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</si>
  <si>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</si>
  <si>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</si>
  <si>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</si>
  <si>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</si>
  <si>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</si>
  <si>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</si>
  <si>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</si>
  <si>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</si>
  <si>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</si>
  <si>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</si>
  <si>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</si>
  <si>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</si>
  <si>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</si>
  <si>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</si>
  <si>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</si>
  <si>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</si>
  <si>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</si>
  <si>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</si>
  <si>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</si>
  <si>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</si>
  <si>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</si>
  <si>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</si>
  <si>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</si>
  <si>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</si>
  <si>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</si>
  <si>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</si>
  <si>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</si>
  <si>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</si>
  <si>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</si>
  <si>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</si>
  <si>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</si>
  <si>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</si>
  <si>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</si>
  <si>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</si>
  <si>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</si>
  <si>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</si>
  <si>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</si>
  <si>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</si>
  <si>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</si>
  <si>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</si>
  <si>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</si>
  <si>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</si>
  <si>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</si>
  <si>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</si>
  <si>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</si>
  <si>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</si>
  <si>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</si>
  <si>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</si>
  <si>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</si>
  <si>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</si>
  <si>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</si>
  <si>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</si>
  <si>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</si>
  <si>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</si>
  <si>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</si>
  <si>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</si>
  <si>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</si>
  <si>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</si>
  <si>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</si>
  <si>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</si>
  <si>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</si>
  <si>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</si>
  <si>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</si>
  <si>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</si>
  <si>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</si>
  <si>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</si>
  <si>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</si>
  <si>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</si>
  <si>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</si>
  <si>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</si>
  <si>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</si>
  <si>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</si>
  <si>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</si>
  <si>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</si>
  <si>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</si>
  <si>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</si>
  <si>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</si>
  <si>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</si>
  <si>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</si>
  <si>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</si>
  <si>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</si>
  <si>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</si>
  <si>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</si>
  <si>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</si>
  <si>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</si>
  <si>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</si>
  <si>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</si>
  <si>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</si>
  <si>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</si>
  <si>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</si>
  <si>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</si>
  <si>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</si>
  <si>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</si>
  <si>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</si>
  <si>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</si>
  <si>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</si>
  <si>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</si>
  <si>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</si>
  <si>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</si>
  <si>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</si>
  <si>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</si>
  <si>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</si>
  <si>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</si>
  <si>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</si>
  <si>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</si>
  <si>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</si>
  <si>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</si>
  <si>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</si>
  <si>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</si>
  <si>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</si>
  <si>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</si>
  <si>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</si>
  <si>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</si>
  <si>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</si>
  <si>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</si>
  <si>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</si>
  <si>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</si>
  <si>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</si>
  <si>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</si>
  <si>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</si>
  <si>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</si>
  <si>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</si>
  <si>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</si>
  <si>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</si>
  <si>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</si>
  <si>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</si>
  <si>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</si>
  <si>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</si>
  <si>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</si>
  <si>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</si>
  <si>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</si>
  <si>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</si>
  <si>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</si>
  <si>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</si>
  <si>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</si>
  <si>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</si>
  <si>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</si>
  <si>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</si>
  <si>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</si>
  <si>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</si>
  <si>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</si>
  <si>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</si>
  <si>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</si>
  <si>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</si>
  <si>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</si>
  <si>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</si>
  <si>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</si>
  <si>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</si>
  <si>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</si>
  <si>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</si>
  <si>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</si>
  <si>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</si>
  <si>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</si>
  <si>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</si>
  <si>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</si>
  <si>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</si>
  <si>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</si>
  <si>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</si>
  <si>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</si>
  <si>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</si>
  <si>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</si>
  <si>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</si>
  <si>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</si>
  <si>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</si>
  <si>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</si>
  <si>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</si>
  <si>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</si>
  <si>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</si>
  <si>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</si>
  <si>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</si>
  <si>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</si>
  <si>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</si>
  <si>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</si>
  <si>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</si>
  <si>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</si>
  <si>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</si>
  <si>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</si>
  <si>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</si>
  <si>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</si>
  <si>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</si>
  <si>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</si>
  <si>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</si>
  <si>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</si>
  <si>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</si>
  <si>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</si>
  <si>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</si>
  <si>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</si>
  <si>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</si>
  <si>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</si>
  <si>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</si>
  <si>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</si>
  <si>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</si>
  <si>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</si>
  <si>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</si>
  <si>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</si>
  <si>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</si>
  <si>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</si>
  <si>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</si>
  <si>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</si>
  <si>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</si>
  <si>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</si>
  <si>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</si>
  <si>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</si>
  <si>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</si>
  <si>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</si>
  <si>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</si>
  <si>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</si>
  <si>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</si>
  <si>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</si>
  <si>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</si>
  <si>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</si>
  <si>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</si>
  <si>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</si>
  <si>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</si>
  <si>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</si>
  <si>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</si>
  <si>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</si>
  <si>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</si>
  <si>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</si>
  <si>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</si>
  <si>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</si>
  <si>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</si>
  <si>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</si>
  <si>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</si>
  <si>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</si>
  <si>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</si>
  <si>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</si>
  <si>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</si>
  <si>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</si>
  <si>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</si>
  <si>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</si>
  <si>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</si>
  <si>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</si>
  <si>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</si>
  <si>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</si>
  <si>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</si>
  <si>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</si>
  <si>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</si>
  <si>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</si>
  <si>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</si>
  <si>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</si>
  <si>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</si>
  <si>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</si>
  <si>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</si>
  <si>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</si>
  <si>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</si>
  <si>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</si>
  <si>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</si>
  <si>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</si>
  <si>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</si>
  <si>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</si>
  <si>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</si>
  <si>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</si>
  <si>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</si>
  <si>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</si>
  <si>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</si>
  <si>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</si>
  <si>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</si>
  <si>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</si>
  <si>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</si>
  <si>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</si>
  <si>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</si>
  <si>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</si>
  <si>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</si>
  <si>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</si>
  <si>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</si>
  <si>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</si>
  <si>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</si>
  <si>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</si>
  <si>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</si>
  <si>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</si>
  <si>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</si>
  <si>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</si>
  <si>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</si>
  <si>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</si>
  <si>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</si>
  <si>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</si>
  <si>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</si>
  <si>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</si>
  <si>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</si>
  <si>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</si>
  <si>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</si>
  <si>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</si>
  <si>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</si>
  <si>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</si>
  <si>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</si>
  <si>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</si>
  <si>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</si>
  <si>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</si>
  <si>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</si>
  <si>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</si>
  <si>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</si>
  <si>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</si>
  <si>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</si>
  <si>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</si>
  <si>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</si>
  <si>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</si>
  <si>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</si>
  <si>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</si>
  <si>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</si>
  <si>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</si>
  <si>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</si>
  <si>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</si>
  <si>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</si>
  <si>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</si>
  <si>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</si>
  <si>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</si>
  <si>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</si>
  <si>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</si>
  <si>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</si>
  <si>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</si>
  <si>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</si>
  <si>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</si>
  <si>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</si>
  <si>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</si>
  <si>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</si>
  <si>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</si>
  <si>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</si>
  <si>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</si>
  <si>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</si>
  <si>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</si>
  <si>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</si>
  <si>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</si>
  <si>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</si>
  <si>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</si>
  <si>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</si>
  <si>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</si>
  <si>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</si>
  <si>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</si>
  <si>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</si>
  <si>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</si>
  <si>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</si>
  <si>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</si>
  <si>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</si>
  <si>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</si>
  <si>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</si>
  <si>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</si>
  <si>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</si>
  <si>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</si>
  <si>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</si>
  <si>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</si>
  <si>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</si>
  <si>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</si>
  <si>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</si>
  <si>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</si>
  <si>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</si>
  <si>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</si>
  <si>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</si>
  <si>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</si>
  <si>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</si>
  <si>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</si>
  <si>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</si>
  <si>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</si>
  <si>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</si>
  <si>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</si>
  <si>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</si>
  <si>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</si>
  <si>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</si>
  <si>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</si>
  <si>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</si>
  <si>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</si>
  <si>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</si>
  <si>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</si>
  <si>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</si>
  <si>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</si>
  <si>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</si>
  <si>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</si>
  <si>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</si>
  <si>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</si>
  <si>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</si>
  <si>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</si>
  <si>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</si>
  <si>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</si>
  <si>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</si>
  <si>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</si>
  <si>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</si>
  <si>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</si>
  <si>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</si>
  <si>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</si>
  <si>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</si>
  <si>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</si>
  <si>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</si>
  <si>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</si>
  <si>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</si>
  <si>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</si>
  <si>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</si>
  <si>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</si>
  <si>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</si>
  <si>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</si>
  <si>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</si>
  <si>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</si>
  <si>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</si>
  <si>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</si>
  <si>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</si>
  <si>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</si>
  <si>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</si>
  <si>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</si>
  <si>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</si>
  <si>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</si>
  <si>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</si>
  <si>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</si>
  <si>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</si>
  <si>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</si>
  <si>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</si>
  <si>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</si>
  <si>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</si>
  <si>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</si>
  <si>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</si>
  <si>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</si>
  <si>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</si>
  <si>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</si>
  <si>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</si>
  <si>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</si>
  <si>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</si>
  <si>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</si>
  <si>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</si>
  <si>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</si>
  <si>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</si>
  <si>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</si>
  <si>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</si>
  <si>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</si>
  <si>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</si>
  <si>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</si>
  <si>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</si>
  <si>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</si>
  <si>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</si>
  <si>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</si>
  <si>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</si>
  <si>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</si>
  <si>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</si>
  <si>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</si>
  <si>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</si>
  <si>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</si>
  <si>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</si>
  <si>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</si>
  <si>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</si>
  <si>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</si>
  <si>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</si>
  <si>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</si>
  <si>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</si>
  <si>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</si>
  <si>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</si>
  <si>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</si>
  <si>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</si>
  <si>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</si>
  <si>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</si>
  <si>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</si>
  <si>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</si>
  <si>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</si>
  <si>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</si>
  <si>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</si>
  <si>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</si>
  <si>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</si>
  <si>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</si>
  <si>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</si>
  <si>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</si>
  <si>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</si>
  <si>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</si>
  <si>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</si>
  <si>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</si>
  <si>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</si>
  <si>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</si>
  <si>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</si>
  <si>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</si>
  <si>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</si>
  <si>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</si>
  <si>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</si>
  <si>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</si>
  <si>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</si>
  <si>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</si>
  <si>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</si>
  <si>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</si>
  <si>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</si>
  <si>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</si>
  <si>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</si>
  <si>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</si>
  <si>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</si>
  <si>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</si>
  <si>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</si>
  <si>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</si>
  <si>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</si>
  <si>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</si>
  <si>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</si>
  <si>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</si>
  <si>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</si>
  <si>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</si>
  <si>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</si>
  <si>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</si>
  <si>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</si>
  <si>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</si>
  <si>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</si>
  <si>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</si>
  <si>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</si>
  <si>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</si>
  <si>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</si>
  <si>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</si>
  <si>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</si>
  <si>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</si>
  <si>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</si>
  <si>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</si>
  <si>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</si>
  <si>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</si>
  <si>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</si>
  <si>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</si>
  <si>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</si>
  <si>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</si>
  <si>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</si>
  <si>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</si>
  <si>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</si>
  <si>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</si>
  <si>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</si>
  <si>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</si>
  <si>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</si>
  <si>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</si>
  <si>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</si>
  <si>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</si>
  <si>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</si>
  <si>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</si>
  <si>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</si>
  <si>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</si>
  <si>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</si>
  <si>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</si>
  <si>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</si>
  <si>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</si>
  <si>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</si>
  <si>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</si>
  <si>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</si>
  <si>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</si>
  <si>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</si>
  <si>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</si>
  <si>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</si>
  <si>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</si>
  <si>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</si>
  <si>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</si>
  <si>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</si>
  <si>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</si>
  <si>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</si>
  <si>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</si>
  <si>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</si>
  <si>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</si>
  <si>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</si>
  <si>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</si>
  <si>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</si>
  <si>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</si>
  <si>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</si>
  <si>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</si>
  <si>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</si>
  <si>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</si>
  <si>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</si>
  <si>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</si>
  <si>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</si>
  <si>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</si>
  <si>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</si>
  <si>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</si>
  <si>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</si>
  <si>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</si>
  <si>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</si>
  <si>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</si>
  <si>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</si>
  <si>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</si>
  <si>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</si>
  <si>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</si>
  <si>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</si>
  <si>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</si>
  <si>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</si>
  <si>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</si>
  <si>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</si>
  <si>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</si>
  <si>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</si>
  <si>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</si>
  <si>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</si>
  <si>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</si>
  <si>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</si>
  <si>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</si>
  <si>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</si>
  <si>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</si>
  <si>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</si>
  <si>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</si>
  <si>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</si>
  <si>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</si>
  <si>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</si>
  <si>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</si>
  <si>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</si>
  <si>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</si>
  <si>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</si>
  <si>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</si>
  <si>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</si>
  <si>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</si>
  <si>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</si>
  <si>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</si>
  <si>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</si>
  <si>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</si>
  <si>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</si>
  <si>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</si>
  <si>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</si>
  <si>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</si>
  <si>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</si>
  <si>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</si>
  <si>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</si>
  <si>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</si>
  <si>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</si>
  <si>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</si>
  <si>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</si>
  <si>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</si>
  <si>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</si>
  <si>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</si>
  <si>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</si>
  <si>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</si>
  <si>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</si>
  <si>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</si>
  <si>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</si>
  <si>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</si>
  <si>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</si>
  <si>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</si>
  <si>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</si>
  <si>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</si>
  <si>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</si>
  <si>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</si>
  <si>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</si>
  <si>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</si>
  <si>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</si>
  <si>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</si>
  <si>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</si>
  <si>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</si>
  <si>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</si>
  <si>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</si>
  <si>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</si>
  <si>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</si>
  <si>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</si>
  <si>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</si>
  <si>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</si>
  <si>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</si>
  <si>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</si>
  <si>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</si>
  <si>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</si>
  <si>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</si>
  <si>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</si>
  <si>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</si>
  <si>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</si>
  <si>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</si>
  <si>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</si>
  <si>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</si>
  <si>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</si>
  <si>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</si>
  <si>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</si>
  <si>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</si>
  <si>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</si>
  <si>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</si>
  <si>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</si>
  <si>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</si>
  <si>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</si>
  <si>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</si>
  <si>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</si>
  <si>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</si>
  <si>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</si>
  <si>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</si>
  <si>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</si>
  <si>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</si>
  <si>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</si>
  <si>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</si>
  <si>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</si>
  <si>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</si>
  <si>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</si>
  <si>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</si>
  <si>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</si>
  <si>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</si>
  <si>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</si>
  <si>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</si>
  <si>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</si>
  <si>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</si>
  <si>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</si>
  <si>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</si>
  <si>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</si>
  <si>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</si>
  <si>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</si>
  <si>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</si>
  <si>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</si>
  <si>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</si>
  <si>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</si>
  <si>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</si>
  <si>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</si>
  <si>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</si>
  <si>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</si>
  <si>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</si>
  <si>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</si>
  <si>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</si>
  <si>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</si>
  <si>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</si>
  <si>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</si>
  <si>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</si>
  <si>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</si>
  <si>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</si>
  <si>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</si>
  <si>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</si>
  <si>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</si>
  <si>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</si>
  <si>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</si>
  <si>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</si>
  <si>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</si>
  <si>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</si>
  <si>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</si>
  <si>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</si>
  <si>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</si>
  <si>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</si>
  <si>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</si>
  <si>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</si>
  <si>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</si>
  <si>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</si>
  <si>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</si>
  <si>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</si>
  <si>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</si>
  <si>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</si>
  <si>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</si>
  <si>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</si>
  <si>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</si>
  <si>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</si>
  <si>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</si>
  <si>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</si>
  <si>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</si>
  <si>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</si>
  <si>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</si>
  <si>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</si>
  <si>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</si>
  <si>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</si>
  <si>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</si>
  <si>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</si>
  <si>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</si>
  <si>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</si>
  <si>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</si>
  <si>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</si>
  <si>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</si>
  <si>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</si>
  <si>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</si>
  <si>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</si>
  <si>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</si>
  <si>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</si>
  <si>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</si>
  <si>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</si>
  <si>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</si>
  <si>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</si>
  <si>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</si>
  <si>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</si>
  <si>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</si>
  <si>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</si>
  <si>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</si>
  <si>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</si>
  <si>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</si>
  <si>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</si>
  <si>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</si>
  <si>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</si>
  <si>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</si>
  <si>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</si>
  <si>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</si>
  <si>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</si>
  <si>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</si>
  <si>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</si>
  <si>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</si>
  <si>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</si>
  <si>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</si>
  <si>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</si>
  <si>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</si>
  <si>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</si>
  <si>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</si>
  <si>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</si>
  <si>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</si>
  <si>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</si>
  <si>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</si>
  <si>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</si>
  <si>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</si>
  <si>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</si>
  <si>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</si>
  <si>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</si>
  <si>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</si>
  <si>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</si>
  <si>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</si>
  <si>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</si>
  <si>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</si>
  <si>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</si>
  <si>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</si>
  <si>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</si>
  <si>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</si>
  <si>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</si>
  <si>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</si>
  <si>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</si>
  <si>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</si>
  <si>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</si>
  <si>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</si>
  <si>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</si>
  <si>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</si>
  <si>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</si>
  <si>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</si>
  <si>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</si>
  <si>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</si>
  <si>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</si>
  <si>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</si>
  <si>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</si>
  <si>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</si>
  <si>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</si>
  <si>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</si>
  <si>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</si>
  <si>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</si>
  <si>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</si>
  <si>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</si>
  <si>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</si>
  <si>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</si>
  <si>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</si>
  <si>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</si>
  <si>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</si>
  <si>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</si>
  <si>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</si>
  <si>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</si>
  <si>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</si>
  <si>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</si>
  <si>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</si>
  <si>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</si>
  <si>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</si>
  <si>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</si>
  <si>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</si>
  <si>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</si>
  <si>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</si>
  <si>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</si>
  <si>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</si>
  <si>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</si>
  <si>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</si>
  <si>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</si>
  <si>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</si>
  <si>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</si>
  <si>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</si>
  <si>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</si>
  <si>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</si>
  <si>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</si>
  <si>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</si>
  <si>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</si>
  <si>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</si>
  <si>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</si>
  <si>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</si>
  <si>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</si>
  <si>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</si>
  <si>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</si>
  <si>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</si>
  <si>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</si>
  <si>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</si>
  <si>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</si>
  <si>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</si>
  <si>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</si>
  <si>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</si>
  <si>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</si>
  <si>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</si>
  <si>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</si>
  <si>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</si>
  <si>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</si>
  <si>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</si>
  <si>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</si>
  <si>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</si>
  <si>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</si>
  <si>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</si>
  <si>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</si>
  <si>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</si>
  <si>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</si>
  <si>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</si>
  <si>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</si>
  <si>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</si>
  <si>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</si>
  <si>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</si>
  <si>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</si>
  <si>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</si>
  <si>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</si>
  <si>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</si>
  <si>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</si>
  <si>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</si>
  <si>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</si>
  <si>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</si>
  <si>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</si>
  <si>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</si>
  <si>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</si>
  <si>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</si>
  <si>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</si>
  <si>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</si>
  <si>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</si>
  <si>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</si>
  <si>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</si>
  <si>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</si>
  <si>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</si>
  <si>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</si>
  <si>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</si>
  <si>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</si>
  <si>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</si>
  <si>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</si>
  <si>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</si>
  <si>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</si>
  <si>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</si>
  <si>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</si>
  <si>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</si>
  <si>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</si>
  <si>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</si>
  <si>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</si>
  <si>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</si>
  <si>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</si>
  <si>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</si>
  <si>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</si>
  <si>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</si>
  <si>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</si>
  <si>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</si>
  <si>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</si>
  <si>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</si>
  <si>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</si>
  <si>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</si>
  <si>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</si>
  <si>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</si>
  <si>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</si>
  <si>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</si>
  <si>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</si>
  <si>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</si>
  <si>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</si>
  <si>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</si>
  <si>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</si>
  <si>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</si>
  <si>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</si>
  <si>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</si>
  <si>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</si>
  <si>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</si>
  <si>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</si>
  <si>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</si>
  <si>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</si>
  <si>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</si>
  <si>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</si>
  <si>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</si>
  <si>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</si>
  <si>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</si>
  <si>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</si>
  <si>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</si>
  <si>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</si>
  <si>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</si>
  <si>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</si>
  <si>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</si>
  <si>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</si>
  <si>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</si>
  <si>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</si>
  <si>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</si>
  <si>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</si>
  <si>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</si>
  <si>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</si>
  <si>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</si>
  <si>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</si>
  <si>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</si>
  <si>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</si>
  <si>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</si>
  <si>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</si>
  <si>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</si>
  <si>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</si>
  <si>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</si>
  <si>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</si>
  <si>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</si>
  <si>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</si>
  <si>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</si>
  <si>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</si>
  <si>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</si>
  <si>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</si>
  <si>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</si>
  <si>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</si>
  <si>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</si>
  <si>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</si>
  <si>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</si>
  <si>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</si>
  <si>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</si>
  <si>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</si>
  <si>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</si>
  <si>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</si>
  <si>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</si>
  <si>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</si>
  <si>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</si>
  <si>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</si>
  <si>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</si>
  <si>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</si>
  <si>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</si>
  <si>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</si>
  <si>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</si>
  <si>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</si>
  <si>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</si>
  <si>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</si>
  <si>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</si>
  <si>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</si>
  <si>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</si>
  <si>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</si>
  <si>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</si>
  <si>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</si>
  <si>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</si>
  <si>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</si>
  <si>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</si>
  <si>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</si>
  <si>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</si>
  <si>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</si>
  <si>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</si>
  <si>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</si>
  <si>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</si>
  <si>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</si>
  <si>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</si>
  <si>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</si>
  <si>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</si>
  <si>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</si>
  <si>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</si>
  <si>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</si>
  <si>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</si>
  <si>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</si>
  <si>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</si>
  <si>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</si>
  <si>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</si>
  <si>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</si>
  <si>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</si>
  <si>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</si>
  <si>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</si>
  <si>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</si>
  <si>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</si>
  <si>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</si>
  <si>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</si>
  <si>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</si>
  <si>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</si>
  <si>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</si>
  <si>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</si>
  <si>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</si>
  <si>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</si>
  <si>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</si>
  <si>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</si>
  <si>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</si>
  <si>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</si>
  <si>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</si>
  <si>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</si>
  <si>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</si>
  <si>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</si>
  <si>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</si>
  <si>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</si>
  <si>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</si>
  <si>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</si>
  <si>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</si>
  <si>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</si>
  <si>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</si>
  <si>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</si>
  <si>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</si>
  <si>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</si>
  <si>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</si>
  <si>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</si>
  <si>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</si>
  <si>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</si>
  <si>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</si>
  <si>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</si>
  <si>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</si>
  <si>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</si>
  <si>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</si>
  <si>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</si>
  <si>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</si>
  <si>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</si>
  <si>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</si>
  <si>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</si>
  <si>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</si>
  <si>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</si>
  <si>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</si>
  <si>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</si>
  <si>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</si>
  <si>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</si>
  <si>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</si>
  <si>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</si>
  <si>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</si>
  <si>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</si>
  <si>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</si>
  <si>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</si>
  <si>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</si>
  <si>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</si>
  <si>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</si>
  <si>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</si>
  <si>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</si>
  <si>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</si>
  <si>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</si>
  <si>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</si>
  <si>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</si>
  <si>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</si>
  <si>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</si>
  <si>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</si>
  <si>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</si>
  <si>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</si>
  <si>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</si>
  <si>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</si>
  <si>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</si>
  <si>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</si>
  <si>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</si>
  <si>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</si>
  <si>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</si>
  <si>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</si>
  <si>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</si>
  <si>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</si>
  <si>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</si>
  <si>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</si>
  <si>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</si>
  <si>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</si>
  <si>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</si>
  <si>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</si>
  <si>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</si>
  <si>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</si>
  <si>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</si>
  <si>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</si>
  <si>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</si>
  <si>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</si>
  <si>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</si>
  <si>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</si>
  <si>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</si>
  <si>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</si>
  <si>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</si>
  <si>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</si>
  <si>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</si>
  <si>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</si>
  <si>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</si>
  <si>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</si>
  <si>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</si>
  <si>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</si>
  <si>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</si>
  <si>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</si>
  <si>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</si>
  <si>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</si>
  <si>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</si>
  <si>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</si>
  <si>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</si>
  <si>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</si>
  <si>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</si>
  <si>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</si>
  <si>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</si>
  <si>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</si>
  <si>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</si>
  <si>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</si>
  <si>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</si>
  <si>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</si>
  <si>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</si>
  <si>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</si>
  <si>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</si>
  <si>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</si>
  <si>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</si>
  <si>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</si>
  <si>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</si>
  <si>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</si>
  <si>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</si>
  <si>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</si>
  <si>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</si>
  <si>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</si>
  <si>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</si>
  <si>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</si>
  <si>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</si>
  <si>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</si>
  <si>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</si>
  <si>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</si>
  <si>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</si>
  <si>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</si>
  <si>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</si>
  <si>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</si>
  <si>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</si>
  <si>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</si>
  <si>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</si>
  <si>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</si>
  <si>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</si>
  <si>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</si>
  <si>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</si>
  <si>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</si>
  <si>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</si>
  <si>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</si>
  <si>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</si>
  <si>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</si>
  <si>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</si>
  <si>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</si>
  <si>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</si>
  <si>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</si>
  <si>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</si>
  <si>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</si>
  <si>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</si>
  <si>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</si>
  <si>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</si>
  <si>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</si>
  <si>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</si>
  <si>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</si>
  <si>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</si>
  <si>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</si>
  <si>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</si>
  <si>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</si>
  <si>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</si>
  <si>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</si>
  <si>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</si>
  <si>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</si>
  <si>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</si>
  <si>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</si>
  <si>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</si>
  <si>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</si>
  <si>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</si>
  <si>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</si>
  <si>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</si>
  <si>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</si>
  <si>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</si>
  <si>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</si>
  <si>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</si>
  <si>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</si>
  <si>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</si>
  <si>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</si>
  <si>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</si>
  <si>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</si>
  <si>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</si>
  <si>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</si>
  <si>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</si>
  <si>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</si>
  <si>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</si>
  <si>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</si>
  <si>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</si>
  <si>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</si>
  <si>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</si>
  <si>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</si>
  <si>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</si>
  <si>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</si>
  <si>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</si>
  <si>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</si>
  <si>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</si>
  <si>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</si>
  <si>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</si>
  <si>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</si>
  <si>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</si>
  <si>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</si>
  <si>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</si>
  <si>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</si>
  <si>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</si>
  <si>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</si>
  <si>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</si>
  <si>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</si>
  <si>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</si>
  <si>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</si>
  <si>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</si>
  <si>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</si>
  <si>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</si>
  <si>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</si>
  <si>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</si>
  <si>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</si>
  <si>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</si>
  <si>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</si>
  <si>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</si>
  <si>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</si>
  <si>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</si>
  <si>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</si>
  <si>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</si>
  <si>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</si>
  <si>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</si>
  <si>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</si>
  <si>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</si>
  <si>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</si>
  <si>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</si>
  <si>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</si>
  <si>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</si>
  <si>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</si>
  <si>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</si>
  <si>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</si>
  <si>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</si>
  <si>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</si>
  <si>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</si>
  <si>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</si>
  <si>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</si>
  <si>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</si>
  <si>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</si>
  <si>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</si>
  <si>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</si>
  <si>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</si>
  <si>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</si>
  <si>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</si>
  <si>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</si>
  <si>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</si>
  <si>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</si>
  <si>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</si>
  <si>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</si>
  <si>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</si>
  <si>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</si>
  <si>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</si>
  <si>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</si>
  <si>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</si>
  <si>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</si>
  <si>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</si>
  <si>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</si>
  <si>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</si>
  <si>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</si>
  <si>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</si>
  <si>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</si>
  <si>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</si>
  <si>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</si>
  <si>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</si>
  <si>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</si>
  <si>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</si>
  <si>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</si>
  <si>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</si>
  <si>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</si>
  <si>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</si>
  <si>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</si>
  <si>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</si>
  <si>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</si>
  <si>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</si>
  <si>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</si>
  <si>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</si>
  <si>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</si>
  <si>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</si>
  <si>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</si>
  <si>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</si>
  <si>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</si>
  <si>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</si>
  <si>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</si>
  <si>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</si>
  <si>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</si>
  <si>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</si>
  <si>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</si>
  <si>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</si>
  <si>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</si>
  <si>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</si>
  <si>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</si>
  <si>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</si>
  <si>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</si>
  <si>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</si>
  <si>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</si>
  <si>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</si>
  <si>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</si>
  <si>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</si>
  <si>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</si>
  <si>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</si>
  <si>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</si>
  <si>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</si>
  <si>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</si>
  <si>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</si>
  <si>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</si>
  <si>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</si>
  <si>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</si>
  <si>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</si>
  <si>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</si>
  <si>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</si>
  <si>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</si>
  <si>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</si>
  <si>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</si>
  <si>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</si>
  <si>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</si>
  <si>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</si>
  <si>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</si>
  <si>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</si>
  <si>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</si>
  <si>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</si>
  <si>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</si>
  <si>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</si>
  <si>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</si>
  <si>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</si>
  <si>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</si>
  <si>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</si>
  <si>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</si>
  <si>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</si>
  <si>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</si>
  <si>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</si>
  <si>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</si>
  <si>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</si>
  <si>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</si>
  <si>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</si>
  <si>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</si>
  <si>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</si>
  <si>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</si>
  <si>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</si>
  <si>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</si>
  <si>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</si>
  <si>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</si>
  <si>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</si>
  <si>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</si>
  <si>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</si>
  <si>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</si>
  <si>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</si>
  <si>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</si>
  <si>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</si>
  <si>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</si>
  <si>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</si>
  <si>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</si>
  <si>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</si>
  <si>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</si>
  <si>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</si>
  <si>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</si>
  <si>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</si>
  <si>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</si>
  <si>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</si>
  <si>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</si>
  <si>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</si>
  <si>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</si>
  <si>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</si>
  <si>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</si>
  <si>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</si>
  <si>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</si>
  <si>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</si>
  <si>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</si>
  <si>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</si>
  <si>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</si>
  <si>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</si>
  <si>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</si>
  <si>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</si>
  <si>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</si>
  <si>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</si>
  <si>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</si>
  <si>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</si>
  <si>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</si>
  <si>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</si>
  <si>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</si>
  <si>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</si>
  <si>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</si>
  <si>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</si>
  <si>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</si>
  <si>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</si>
  <si>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</si>
  <si>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</si>
  <si>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</si>
  <si>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</si>
  <si>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</si>
  <si>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</si>
  <si>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</si>
  <si>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</si>
  <si>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</si>
  <si>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</si>
  <si>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</si>
  <si>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</si>
  <si>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</si>
  <si>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</si>
  <si>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</si>
  <si>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</si>
  <si>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</si>
  <si>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</si>
  <si>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</si>
  <si>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</si>
  <si>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</si>
  <si>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</si>
  <si>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</si>
  <si>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</si>
  <si>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</si>
  <si>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</si>
  <si>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</si>
  <si>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</si>
  <si>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</si>
  <si>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</si>
  <si>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</si>
  <si>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</si>
  <si>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</si>
  <si>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</si>
  <si>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</si>
  <si>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</si>
  <si>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</si>
  <si>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</si>
  <si>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</si>
  <si>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</si>
  <si>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</si>
  <si>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</si>
  <si>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</si>
  <si>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</si>
  <si>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</si>
  <si>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</si>
  <si>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</si>
  <si>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</si>
  <si>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</si>
  <si>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</si>
  <si>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</si>
  <si>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</si>
  <si>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</si>
  <si>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</si>
  <si>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</si>
  <si>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</si>
  <si>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</si>
  <si>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</si>
  <si>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</si>
  <si>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</si>
  <si>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</si>
  <si>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</si>
  <si>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</si>
  <si>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</si>
  <si>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</si>
  <si>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</si>
  <si>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</si>
  <si>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</si>
  <si>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</si>
  <si>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</si>
  <si>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</si>
  <si>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</si>
  <si>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</si>
  <si>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</si>
  <si>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</si>
  <si>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</si>
  <si>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</si>
  <si>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</si>
  <si>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</si>
  <si>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</si>
  <si>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</si>
  <si>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</si>
  <si>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</si>
  <si>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</si>
  <si>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</si>
  <si>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</si>
  <si>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</si>
  <si>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</si>
  <si>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</si>
  <si>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</si>
  <si>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</si>
  <si>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</si>
  <si>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</si>
  <si>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</si>
  <si>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</si>
  <si>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</si>
  <si>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</si>
  <si>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</si>
  <si>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</si>
  <si>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</si>
  <si>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</si>
  <si>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</si>
  <si>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</si>
  <si>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</si>
  <si>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</si>
  <si>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</si>
  <si>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</si>
  <si>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</si>
  <si>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</si>
  <si>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</si>
  <si>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</si>
  <si>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</si>
  <si>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</si>
  <si>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</si>
  <si>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</si>
  <si>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</si>
  <si>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</si>
  <si>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</si>
  <si>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</si>
  <si>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</si>
  <si>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</si>
  <si>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</si>
  <si>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</si>
  <si>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</si>
  <si>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</si>
  <si>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</si>
  <si>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</si>
  <si>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</si>
  <si>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</si>
  <si>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</si>
  <si>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</si>
  <si>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</si>
  <si>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</si>
  <si>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</si>
  <si>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</si>
  <si>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</si>
  <si>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</si>
  <si>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</si>
  <si>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</si>
  <si>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</si>
  <si>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</si>
  <si>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</si>
  <si>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</si>
  <si>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</si>
  <si>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</si>
  <si>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</si>
  <si>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</si>
  <si>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</si>
  <si>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</si>
  <si>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</si>
  <si>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</si>
  <si>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</si>
  <si>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</si>
  <si>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</si>
  <si>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</si>
  <si>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</si>
  <si>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</si>
  <si>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</si>
  <si>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</si>
  <si>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</si>
  <si>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</si>
  <si>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</si>
  <si>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</si>
  <si>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</si>
  <si>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</si>
  <si>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</si>
  <si>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</si>
  <si>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</si>
  <si>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</si>
  <si>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</si>
  <si>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</si>
  <si>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</si>
  <si>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</si>
  <si>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</si>
  <si>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</si>
  <si>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</si>
  <si>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</si>
  <si>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</si>
  <si>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</si>
  <si>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</si>
  <si>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</si>
  <si>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</si>
  <si>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</si>
  <si>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</si>
  <si>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</si>
  <si>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</si>
  <si>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</si>
  <si>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</si>
  <si>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</si>
  <si>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</si>
  <si>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</si>
  <si>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</si>
  <si>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</si>
  <si>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</si>
  <si>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</si>
  <si>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</si>
  <si>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</si>
  <si>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</si>
  <si>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</si>
  <si>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</si>
  <si>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</si>
  <si>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</si>
  <si>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</si>
  <si>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</si>
  <si>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</si>
  <si>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</si>
  <si>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</si>
  <si>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</si>
  <si>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</si>
  <si>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</si>
  <si>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</si>
  <si>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</si>
  <si>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</si>
  <si>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</si>
  <si>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</si>
  <si>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</si>
  <si>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</si>
  <si>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</si>
  <si>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</si>
  <si>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</si>
  <si>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</si>
  <si>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</si>
  <si>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</si>
  <si>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</si>
  <si>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</si>
  <si>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</si>
  <si>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</si>
  <si>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</si>
  <si>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</si>
  <si>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</si>
  <si>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</si>
  <si>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</si>
  <si>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</si>
  <si>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</si>
  <si>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</si>
  <si>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</si>
  <si>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</si>
  <si>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</si>
  <si>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</si>
  <si>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</si>
  <si>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</si>
  <si>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</si>
  <si>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</si>
  <si>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</si>
  <si>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</si>
  <si>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</si>
  <si>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</si>
  <si>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</si>
  <si>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</si>
  <si>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</si>
  <si>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</si>
  <si>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</si>
  <si>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</si>
  <si>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</si>
  <si>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</si>
  <si>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</si>
  <si>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</si>
  <si>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</si>
  <si>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</si>
  <si>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</si>
  <si>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</si>
  <si>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</si>
  <si>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</si>
  <si>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</si>
  <si>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</si>
  <si>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</si>
  <si>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</si>
  <si>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</si>
  <si>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</si>
  <si>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</si>
  <si>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</si>
  <si>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</si>
  <si>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</si>
  <si>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</si>
  <si>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</si>
  <si>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</si>
  <si>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</si>
  <si>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</si>
  <si>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</si>
  <si>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</si>
  <si>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</si>
  <si>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</si>
  <si>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</si>
  <si>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</si>
  <si>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</si>
  <si>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</si>
  <si>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</si>
  <si>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</si>
  <si>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</si>
  <si>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</si>
  <si>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</si>
  <si>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</si>
  <si>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</si>
  <si>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</si>
  <si>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</si>
  <si>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</si>
  <si>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</si>
  <si>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</si>
  <si>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</si>
  <si>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</si>
  <si>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</si>
  <si>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</si>
  <si>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</si>
  <si>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</si>
  <si>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</si>
  <si>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</si>
  <si>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</si>
  <si>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</si>
  <si>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</si>
  <si>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</si>
  <si>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</si>
  <si>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</si>
  <si>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</si>
  <si>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</si>
  <si>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</si>
  <si>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</si>
  <si>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</si>
  <si>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</si>
  <si>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</si>
  <si>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</si>
  <si>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</si>
  <si>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</si>
  <si>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</si>
  <si>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</si>
  <si>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</si>
  <si>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</si>
  <si>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</si>
  <si>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</si>
  <si>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</si>
  <si>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</si>
  <si>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</si>
  <si>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</si>
  <si>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</si>
  <si>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</si>
  <si>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</si>
  <si>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</si>
  <si>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</si>
  <si>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</si>
  <si>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</si>
  <si>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</si>
  <si>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</si>
  <si>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</si>
  <si>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</si>
  <si>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</si>
  <si>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</si>
  <si>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</si>
  <si>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</si>
  <si>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</si>
  <si>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</si>
  <si>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</si>
  <si>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</si>
  <si>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</si>
  <si>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</si>
  <si>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</si>
  <si>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</si>
  <si>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</si>
  <si>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</si>
  <si>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</si>
  <si>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</si>
  <si>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</si>
  <si>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</si>
  <si>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</si>
  <si>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</si>
  <si>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</si>
  <si>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</si>
  <si>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</si>
  <si>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</si>
  <si>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</si>
  <si>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</si>
  <si>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</si>
  <si>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</si>
  <si>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</si>
  <si>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</si>
  <si>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</si>
  <si>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</si>
  <si>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</si>
  <si>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</si>
  <si>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</si>
  <si>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</si>
  <si>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</si>
  <si>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</si>
  <si>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</si>
  <si>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</si>
  <si>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</si>
  <si>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</si>
  <si>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</si>
  <si>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</si>
  <si>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</si>
  <si>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</si>
  <si>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</si>
  <si>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</si>
  <si>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</si>
  <si>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</si>
  <si>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</si>
  <si>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</si>
  <si>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</si>
  <si>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</si>
  <si>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</si>
  <si>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</si>
  <si>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</si>
  <si>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</si>
  <si>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</si>
  <si>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</si>
  <si>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</si>
  <si>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</si>
  <si>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</si>
  <si>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</si>
  <si>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</si>
  <si>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</si>
  <si>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</si>
  <si>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</si>
  <si>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</si>
  <si>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</si>
  <si>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</si>
  <si>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</si>
  <si>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</si>
  <si>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</si>
  <si>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</si>
  <si>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</si>
  <si>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</si>
  <si>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</si>
  <si>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</si>
  <si>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</si>
  <si>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</si>
  <si>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</si>
  <si>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</si>
  <si>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</si>
  <si>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</si>
  <si>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</si>
  <si>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</si>
  <si>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</si>
  <si>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</si>
  <si>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</si>
  <si>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</si>
  <si>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</si>
  <si>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</si>
  <si>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</si>
  <si>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</si>
  <si>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</si>
  <si>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</si>
  <si>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</si>
  <si>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</si>
  <si>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</si>
  <si>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</si>
  <si>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</si>
  <si>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</si>
  <si>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</si>
  <si>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</si>
  <si>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</si>
  <si>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</si>
  <si>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</si>
  <si>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</si>
  <si>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</si>
  <si>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</si>
  <si>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</si>
  <si>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</si>
  <si>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</si>
  <si>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</si>
  <si>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</si>
  <si>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</si>
  <si>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</si>
  <si>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</si>
  <si>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</si>
  <si>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</si>
  <si>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</si>
  <si>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</si>
  <si>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</si>
  <si>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</si>
  <si>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</si>
  <si>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</si>
  <si>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</si>
  <si>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</si>
  <si>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</si>
  <si>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</si>
  <si>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</si>
  <si>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</si>
  <si>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</si>
  <si>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</si>
  <si>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</si>
  <si>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</si>
  <si>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</si>
  <si>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</si>
  <si>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</si>
  <si>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</si>
  <si>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</si>
  <si>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</si>
  <si>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</si>
  <si>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</si>
  <si>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</si>
  <si>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</si>
  <si>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</si>
  <si>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</si>
  <si>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</si>
  <si>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</si>
  <si>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</si>
  <si>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</si>
  <si>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</si>
  <si>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</si>
  <si>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</si>
  <si>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</si>
  <si>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</si>
  <si>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</si>
  <si>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</si>
  <si>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</si>
  <si>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</si>
  <si>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</si>
  <si>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</si>
  <si>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</si>
  <si>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</si>
  <si>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</si>
  <si>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</si>
  <si>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</si>
  <si>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</si>
  <si>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</si>
  <si>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</si>
  <si>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</si>
  <si>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</si>
  <si>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</si>
  <si>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</si>
  <si>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</si>
  <si>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</si>
  <si>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</si>
  <si>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</si>
  <si>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</si>
  <si>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</si>
  <si>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</si>
  <si>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</si>
  <si>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</si>
  <si>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</si>
  <si>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</si>
  <si>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</si>
  <si>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</si>
  <si>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</si>
  <si>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</si>
  <si>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</si>
  <si>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</si>
  <si>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</si>
  <si>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</si>
  <si>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</si>
  <si>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</si>
  <si>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</si>
  <si>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</si>
  <si>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</si>
  <si>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</si>
  <si>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</si>
  <si>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</si>
  <si>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</si>
  <si>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</si>
  <si>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</si>
  <si>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</si>
  <si>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</si>
  <si>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</si>
  <si>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</si>
  <si>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</si>
  <si>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</si>
  <si>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</si>
  <si>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</si>
  <si>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</si>
  <si>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</si>
  <si>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</si>
  <si>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</si>
  <si>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</si>
  <si>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</si>
  <si>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</si>
  <si>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</si>
  <si>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</si>
  <si>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</si>
  <si>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</si>
  <si>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</si>
  <si>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</si>
  <si>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</si>
  <si>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</si>
  <si>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</si>
  <si>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</si>
  <si>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</si>
  <si>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</si>
  <si>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</si>
  <si>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</si>
  <si>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</si>
  <si>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</si>
  <si>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</si>
  <si>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</si>
  <si>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</si>
  <si>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</si>
  <si>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</si>
  <si>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</si>
  <si>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</si>
  <si>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</si>
  <si>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</si>
  <si>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</si>
  <si>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</si>
  <si>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</si>
  <si>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</si>
  <si>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</si>
  <si>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</si>
  <si>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</si>
  <si>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</si>
  <si>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</si>
  <si>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</si>
  <si>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</si>
  <si>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</si>
  <si>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</si>
  <si>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</si>
  <si>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</si>
  <si>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</si>
  <si>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</si>
  <si>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</si>
  <si>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</si>
  <si>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</si>
  <si>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</si>
  <si>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</si>
  <si>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</si>
  <si>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</si>
  <si>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</si>
  <si>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</si>
  <si>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</si>
  <si>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</si>
  <si>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</si>
  <si>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</si>
  <si>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</si>
  <si>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</si>
  <si>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</si>
  <si>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</si>
  <si>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</si>
  <si>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</si>
  <si>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</si>
  <si>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</si>
  <si>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</si>
  <si>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</si>
  <si>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</si>
  <si>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</si>
  <si>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</si>
  <si>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</si>
  <si>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</si>
  <si>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</si>
  <si>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</si>
  <si>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</si>
  <si>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</si>
  <si>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</si>
  <si>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</si>
  <si>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</si>
  <si>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</si>
  <si>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</si>
  <si>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</si>
  <si>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</si>
  <si>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</si>
  <si>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</si>
  <si>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</si>
  <si>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</si>
  <si>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</si>
  <si>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</si>
  <si>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</si>
  <si>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</si>
  <si>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</si>
  <si>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</si>
  <si>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</si>
  <si>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</si>
  <si>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</si>
  <si>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</si>
  <si>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</si>
  <si>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</si>
  <si>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</si>
  <si>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</si>
  <si>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</si>
  <si>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</si>
  <si>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</si>
  <si>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</si>
  <si>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</si>
  <si>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</si>
  <si>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</si>
  <si>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</si>
  <si>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</si>
  <si>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</si>
  <si>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</si>
  <si>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</si>
  <si>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</si>
  <si>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</si>
  <si>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</si>
  <si>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</si>
  <si>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</si>
  <si>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</si>
  <si>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</si>
  <si>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</si>
  <si>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</si>
  <si>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</si>
  <si>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</si>
  <si>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</si>
  <si>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</si>
  <si>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</si>
  <si>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</si>
  <si>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</si>
  <si>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</si>
  <si>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</si>
  <si>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</si>
  <si>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</si>
  <si>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</si>
  <si>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</si>
  <si>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</si>
  <si>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</si>
  <si>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</si>
  <si>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</si>
  <si>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</si>
  <si>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</si>
  <si>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</si>
  <si>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</si>
  <si>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</si>
  <si>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</si>
  <si>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</si>
  <si>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</si>
  <si>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</si>
  <si>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</si>
  <si>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</si>
  <si>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</si>
  <si>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</si>
  <si>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</si>
  <si>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</si>
  <si>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</si>
  <si>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</si>
  <si>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</si>
  <si>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</si>
  <si>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</si>
  <si>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</si>
  <si>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</si>
  <si>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</si>
  <si>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</si>
  <si>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</si>
  <si>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</si>
  <si>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</si>
  <si>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</si>
  <si>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</si>
  <si>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</si>
  <si>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</si>
  <si>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</si>
  <si>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</si>
  <si>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</si>
  <si>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</si>
  <si>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</si>
  <si>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</si>
  <si>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</si>
  <si>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</si>
  <si>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</si>
  <si>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</si>
  <si>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</si>
  <si>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</si>
  <si>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</si>
  <si>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</si>
  <si>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</si>
  <si>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</si>
  <si>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</si>
  <si>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</si>
  <si>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</si>
  <si>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</si>
  <si>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</si>
  <si>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</si>
  <si>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</si>
  <si>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</si>
  <si>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</si>
  <si>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</si>
  <si>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</si>
  <si>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</si>
  <si>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</si>
  <si>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</si>
  <si>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</si>
  <si>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</si>
  <si>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</si>
  <si>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</si>
  <si>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</si>
  <si>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</si>
  <si>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</si>
  <si>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</si>
  <si>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</si>
  <si>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</si>
  <si>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</si>
  <si>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</si>
  <si>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</si>
  <si>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</si>
  <si>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</si>
  <si>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</si>
  <si>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</si>
  <si>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</si>
  <si>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</si>
  <si>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</si>
  <si>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</si>
  <si>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</si>
  <si>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</si>
  <si>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</si>
  <si>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</si>
  <si>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</si>
  <si>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</si>
  <si>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</si>
  <si>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</si>
  <si>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</si>
  <si>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</si>
  <si>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</si>
  <si>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</si>
  <si>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</si>
  <si>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</si>
  <si>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</si>
  <si>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</si>
  <si>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</si>
  <si>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</si>
  <si>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</si>
  <si>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</si>
  <si>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</si>
  <si>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</si>
  <si>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</si>
  <si>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</si>
  <si>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</si>
  <si>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</si>
  <si>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</si>
  <si>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</si>
  <si>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</si>
  <si>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</si>
  <si>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</si>
  <si>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</si>
  <si>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</si>
  <si>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</si>
  <si>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</si>
  <si>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</si>
  <si>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</si>
  <si>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</si>
  <si>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</si>
  <si>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</si>
  <si>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</si>
  <si>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</si>
  <si>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</si>
  <si>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</si>
  <si>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</si>
  <si>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</si>
  <si>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</si>
  <si>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</si>
  <si>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</si>
  <si>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</si>
  <si>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</si>
  <si>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</si>
  <si>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</si>
  <si>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</si>
  <si>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</si>
  <si>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</si>
  <si>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</si>
  <si>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</si>
  <si>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</si>
  <si>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</si>
  <si>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</si>
  <si>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</si>
  <si>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</si>
  <si>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</si>
  <si>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</si>
  <si>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</si>
  <si>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</si>
  <si>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</si>
  <si>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</si>
  <si>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</si>
  <si>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</si>
  <si>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</si>
  <si>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</si>
  <si>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</si>
  <si>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</si>
  <si>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</si>
  <si>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</si>
  <si>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</si>
  <si>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</si>
  <si>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</si>
  <si>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</si>
  <si>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</si>
  <si>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</si>
  <si>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</si>
  <si>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</si>
  <si>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</si>
  <si>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</si>
  <si>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</si>
  <si>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</si>
  <si>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</si>
  <si>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</si>
  <si>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</si>
  <si>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</si>
  <si>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</si>
  <si>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</si>
  <si>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</si>
  <si>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</si>
  <si>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</si>
  <si>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</si>
  <si>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</si>
  <si>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</si>
  <si>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</si>
  <si>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</si>
  <si>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</si>
  <si>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</si>
  <si>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</si>
  <si>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</si>
  <si>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</si>
  <si>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</si>
  <si>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</si>
  <si>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</si>
  <si>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</si>
  <si>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</si>
  <si>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</si>
  <si>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</si>
  <si>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</si>
  <si>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</si>
  <si>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</si>
  <si>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</si>
  <si>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</si>
  <si>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</si>
  <si>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</si>
  <si>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</si>
  <si>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</si>
  <si>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</si>
  <si>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</si>
  <si>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</si>
  <si>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</si>
  <si>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</si>
  <si>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</si>
  <si>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</si>
  <si>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</si>
  <si>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</si>
  <si>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</si>
  <si>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</si>
  <si>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</si>
  <si>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</si>
  <si>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</si>
  <si>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</si>
  <si>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</si>
  <si>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</si>
  <si>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</si>
  <si>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</si>
  <si>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</si>
  <si>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</si>
  <si>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</si>
  <si>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</si>
  <si>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</si>
  <si>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</si>
  <si>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</si>
  <si>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</si>
  <si>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</si>
  <si>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</si>
  <si>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</si>
  <si>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</si>
  <si>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</si>
  <si>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</si>
  <si>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</si>
  <si>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</si>
  <si>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</si>
  <si>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</si>
  <si>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</si>
  <si>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</si>
  <si>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</si>
  <si>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</si>
  <si>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</si>
  <si>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</si>
  <si>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</si>
  <si>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</si>
  <si>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</si>
  <si>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</si>
  <si>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</si>
  <si>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</si>
  <si>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</si>
  <si>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</si>
  <si>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</si>
  <si>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</si>
  <si>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</si>
  <si>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</si>
  <si>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</si>
  <si>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</si>
  <si>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</si>
  <si>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</si>
  <si>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</si>
  <si>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</si>
  <si>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</si>
  <si>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</si>
  <si>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</si>
  <si>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</si>
  <si>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</si>
  <si>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</si>
  <si>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</si>
  <si>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</si>
  <si>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</si>
  <si>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</si>
  <si>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</si>
  <si>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</si>
  <si>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</si>
  <si>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</si>
  <si>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</si>
  <si>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</si>
  <si>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</si>
  <si>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</si>
  <si>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</si>
  <si>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</si>
  <si>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</si>
  <si>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</si>
  <si>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</si>
  <si>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</si>
  <si>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</si>
  <si>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</si>
  <si>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</si>
  <si>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</si>
  <si>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</si>
  <si>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</si>
  <si>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</si>
  <si>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</si>
  <si>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</si>
  <si>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</si>
  <si>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</si>
  <si>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</si>
  <si>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</si>
  <si>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</si>
  <si>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</si>
  <si>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</si>
  <si>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</si>
  <si>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</si>
  <si>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</si>
  <si>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</si>
  <si>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</si>
  <si>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</si>
  <si>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</si>
  <si>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</si>
  <si>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</si>
  <si>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</si>
  <si>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</si>
  <si>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</si>
  <si>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</si>
  <si>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</si>
  <si>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</si>
  <si>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</si>
  <si>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</si>
  <si>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</si>
  <si>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</si>
  <si>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</si>
  <si>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</si>
  <si>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</si>
  <si>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</si>
  <si>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</si>
  <si>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</si>
  <si>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</si>
  <si>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</si>
  <si>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</si>
  <si>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</si>
  <si>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</si>
  <si>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</si>
  <si>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</si>
  <si>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</si>
  <si>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</si>
  <si>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</si>
  <si>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</si>
  <si>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</si>
  <si>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</si>
  <si>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</si>
  <si>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</si>
  <si>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</si>
  <si>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</si>
  <si>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</si>
  <si>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</si>
  <si>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</si>
  <si>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</si>
  <si>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</si>
  <si>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</si>
  <si>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</si>
  <si>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</si>
  <si>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</si>
  <si>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</si>
  <si>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</si>
  <si>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</si>
  <si>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</si>
  <si>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</si>
  <si>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</si>
  <si>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</si>
  <si>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</si>
  <si>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</si>
  <si>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</si>
  <si>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</si>
  <si>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</si>
  <si>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</si>
  <si>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</si>
  <si>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</si>
  <si>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</si>
  <si>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</si>
  <si>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</si>
  <si>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</si>
  <si>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</si>
  <si>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</si>
  <si>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</si>
  <si>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</si>
  <si>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</si>
  <si>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</si>
  <si>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</si>
  <si>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</si>
  <si>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</si>
  <si>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</si>
  <si>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</si>
  <si>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</si>
  <si>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</si>
  <si>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</si>
  <si>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</si>
  <si>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</si>
  <si>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</si>
  <si>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</si>
  <si>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</si>
  <si>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</si>
  <si>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</si>
  <si>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</si>
  <si>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</si>
  <si>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</si>
  <si>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</si>
  <si>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</si>
  <si>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</si>
  <si>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</si>
  <si>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</si>
  <si>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</si>
  <si>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</si>
  <si>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</si>
  <si>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</si>
  <si>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</si>
  <si>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</si>
  <si>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</si>
  <si>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</si>
  <si>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</si>
  <si>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</si>
  <si>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</si>
  <si>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</si>
  <si>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</si>
  <si>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</si>
  <si>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</si>
  <si>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</si>
  <si>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</si>
  <si>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</si>
  <si>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</si>
  <si>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</si>
  <si>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</si>
  <si>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</si>
  <si>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</si>
  <si>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</si>
  <si>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</si>
  <si>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</si>
  <si>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</si>
  <si>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</si>
  <si>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</si>
  <si>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</si>
  <si>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</si>
  <si>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</si>
  <si>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</si>
  <si>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</si>
  <si>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</si>
  <si>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</si>
  <si>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</si>
  <si>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</si>
  <si>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</si>
  <si>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</si>
  <si>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</si>
  <si>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</si>
  <si>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</si>
  <si>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</si>
  <si>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</si>
  <si>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</si>
  <si>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</si>
  <si>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</si>
  <si>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</si>
  <si>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</si>
  <si>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</si>
  <si>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</si>
  <si>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</si>
  <si>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</si>
  <si>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</si>
  <si>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</si>
  <si>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</si>
  <si>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</si>
  <si>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</si>
  <si>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</si>
  <si>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</si>
  <si>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</si>
  <si>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</si>
  <si>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</si>
  <si>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</si>
  <si>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</si>
  <si>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</si>
  <si>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</si>
  <si>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</si>
  <si>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</si>
  <si>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</si>
  <si>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</si>
  <si>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</si>
  <si>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</si>
  <si>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</si>
  <si>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</si>
  <si>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</si>
  <si>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</si>
  <si>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</si>
  <si>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</si>
  <si>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</si>
  <si>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</si>
  <si>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</si>
  <si>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</si>
  <si>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</si>
  <si>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</si>
  <si>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</si>
  <si>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</si>
  <si>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</si>
  <si>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</si>
  <si>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</si>
  <si>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</si>
  <si>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</si>
  <si>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</si>
  <si>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</si>
  <si>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</si>
  <si>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</si>
  <si>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</si>
  <si>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</si>
  <si>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</si>
  <si>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</si>
  <si>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</si>
  <si>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</si>
  <si>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</si>
  <si>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</si>
  <si>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</si>
  <si>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</si>
  <si>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</si>
  <si>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</si>
  <si>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</si>
  <si>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</si>
  <si>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</si>
  <si>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</si>
  <si>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</si>
  <si>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</si>
  <si>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</si>
  <si>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</si>
  <si>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</si>
  <si>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</si>
  <si>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</si>
  <si>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</si>
  <si>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</si>
  <si>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</si>
  <si>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</si>
  <si>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</si>
  <si>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</si>
  <si>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</si>
  <si>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</si>
  <si>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</si>
  <si>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</si>
  <si>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</si>
  <si>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</si>
  <si>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</si>
  <si>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</si>
  <si>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</si>
  <si>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</si>
  <si>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</si>
  <si>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</si>
  <si>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</si>
  <si>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</si>
  <si>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</si>
  <si>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</si>
  <si>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</si>
  <si>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</si>
  <si>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</si>
  <si>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</si>
  <si>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</si>
  <si>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</si>
  <si>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</si>
  <si>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</si>
  <si>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</si>
  <si>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</si>
  <si>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</si>
  <si>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</si>
  <si>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</si>
  <si>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</si>
  <si>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</si>
  <si>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</si>
  <si>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</si>
  <si>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</si>
  <si>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</si>
  <si>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</si>
  <si>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</si>
  <si>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</si>
  <si>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</si>
  <si>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</si>
  <si>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</si>
  <si>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</si>
  <si>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</si>
  <si>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</si>
  <si>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</si>
  <si>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</si>
  <si>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</si>
  <si>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</si>
  <si>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</si>
  <si>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</si>
  <si>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</si>
  <si>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</si>
  <si>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</si>
  <si>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</si>
  <si>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</si>
  <si>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</si>
  <si>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</si>
  <si>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</si>
  <si>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</si>
  <si>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</si>
  <si>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</si>
  <si>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</si>
  <si>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</si>
  <si>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</si>
  <si>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</si>
  <si>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</si>
  <si>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</si>
  <si>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</si>
  <si>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</si>
  <si>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</si>
  <si>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</si>
  <si>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</si>
  <si>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</si>
  <si>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</si>
  <si>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</si>
  <si>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</si>
  <si>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</si>
  <si>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</si>
  <si>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</si>
  <si>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</si>
  <si>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</si>
  <si>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</si>
  <si>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</si>
  <si>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</si>
  <si>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</si>
  <si>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</si>
  <si>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</si>
  <si>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</si>
  <si>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</si>
  <si>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</si>
  <si>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</si>
  <si>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</si>
  <si>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</si>
  <si>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</si>
  <si>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</si>
  <si>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</si>
  <si>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</si>
  <si>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</si>
  <si>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</si>
  <si>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</si>
  <si>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</si>
  <si>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</si>
  <si>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</si>
  <si>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</si>
  <si>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</si>
  <si>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</si>
  <si>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</si>
  <si>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</si>
  <si>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</si>
  <si>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</si>
  <si>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</si>
  <si>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</si>
  <si>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</si>
  <si>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</si>
  <si>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</si>
  <si>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</si>
  <si>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</si>
  <si>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</si>
  <si>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</si>
  <si>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</si>
  <si>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</si>
  <si>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</si>
  <si>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</si>
  <si>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</si>
  <si>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</si>
  <si>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</si>
  <si>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</si>
  <si>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</si>
  <si>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</si>
  <si>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</si>
  <si>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</si>
  <si>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</si>
  <si>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</si>
  <si>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</si>
  <si>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</si>
  <si>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</si>
  <si>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</si>
  <si>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</si>
  <si>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</si>
  <si>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</si>
  <si>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</si>
  <si>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</si>
  <si>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</si>
  <si>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</si>
  <si>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</si>
  <si>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</si>
  <si>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</si>
  <si>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</si>
  <si>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</si>
  <si>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</si>
  <si>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</si>
  <si>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</si>
  <si>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</si>
  <si>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</si>
  <si>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</si>
  <si>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</si>
  <si>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</si>
  <si>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</si>
  <si>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</si>
  <si>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</si>
  <si>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</si>
  <si>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</si>
  <si>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</si>
  <si>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</si>
  <si>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</si>
  <si>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</si>
  <si>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</si>
  <si>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</si>
  <si>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</si>
  <si>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</si>
  <si>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</si>
  <si>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</si>
  <si>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</si>
  <si>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</si>
  <si>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</si>
  <si>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</si>
  <si>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</si>
  <si>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</si>
  <si>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</si>
  <si>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</si>
  <si>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</si>
  <si>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</si>
  <si>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</si>
  <si>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</si>
  <si>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</si>
  <si>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</si>
  <si>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</si>
  <si>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</si>
  <si>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</si>
  <si>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</si>
  <si>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</si>
  <si>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</si>
  <si>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</si>
  <si>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</si>
  <si>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</si>
  <si>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</si>
  <si>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</si>
  <si>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</si>
  <si>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</si>
  <si>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</si>
  <si>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</si>
  <si>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</si>
  <si>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</si>
  <si>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</si>
  <si>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</si>
  <si>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</si>
  <si>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</si>
  <si>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</si>
  <si>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</si>
  <si>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</si>
  <si>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</si>
  <si>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</si>
  <si>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</si>
  <si>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</si>
  <si>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</si>
  <si>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</si>
  <si>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</si>
  <si>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</si>
  <si>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</si>
  <si>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</si>
  <si>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</si>
  <si>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</si>
  <si>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</si>
  <si>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</si>
  <si>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</si>
  <si>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</si>
  <si>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</si>
  <si>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</si>
  <si>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</si>
  <si>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</si>
  <si>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</si>
  <si>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</si>
  <si>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</si>
  <si>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</si>
  <si>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</si>
  <si>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</si>
  <si>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</si>
  <si>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</si>
  <si>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</si>
  <si>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</si>
  <si>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</si>
  <si>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</si>
  <si>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</si>
  <si>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</si>
  <si>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</si>
  <si>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</si>
  <si>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</si>
  <si>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</si>
  <si>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</si>
  <si>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</si>
  <si>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</si>
  <si>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</si>
  <si>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</si>
  <si>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</si>
  <si>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</si>
  <si>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</si>
  <si>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</si>
  <si>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</si>
  <si>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</si>
  <si>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</si>
  <si>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</si>
  <si>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</si>
  <si>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</si>
  <si>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</si>
  <si>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</si>
  <si>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</si>
  <si>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</si>
  <si>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</si>
  <si>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</si>
  <si>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</si>
  <si>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</si>
  <si>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</si>
  <si>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</si>
  <si>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</si>
  <si>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</si>
  <si>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</si>
  <si>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</si>
  <si>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</si>
  <si>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</si>
  <si>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</si>
  <si>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</si>
  <si>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</si>
  <si>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</si>
  <si>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</si>
  <si>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</si>
  <si>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</si>
  <si>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</si>
  <si>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</si>
  <si>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</si>
  <si>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</si>
  <si>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</si>
  <si>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</si>
  <si>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</si>
  <si>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</si>
  <si>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</si>
  <si>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</si>
  <si>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</si>
  <si>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</si>
  <si>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</si>
  <si>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</si>
  <si>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</si>
  <si>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</si>
  <si>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</si>
  <si>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</si>
  <si>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</si>
  <si>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</si>
  <si>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</si>
  <si>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</si>
  <si>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</si>
  <si>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</si>
  <si>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</si>
  <si>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</si>
  <si>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</si>
  <si>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</si>
  <si>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</si>
  <si>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</si>
  <si>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</si>
  <si>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</si>
  <si>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</si>
  <si>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</si>
  <si>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</si>
  <si>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</si>
  <si>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</si>
  <si>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</si>
  <si>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</si>
  <si>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</si>
  <si>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</si>
  <si>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</si>
  <si>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</si>
  <si>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</si>
  <si>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</si>
  <si>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</si>
  <si>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</si>
  <si>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</si>
  <si>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</si>
  <si>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</si>
  <si>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</si>
  <si>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</si>
  <si>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</si>
  <si>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</si>
  <si>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</si>
  <si>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</si>
  <si>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</si>
  <si>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</si>
  <si>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</si>
  <si>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</si>
  <si>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</si>
  <si>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</si>
  <si>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</si>
  <si>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</si>
  <si>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</si>
  <si>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</si>
  <si>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</si>
  <si>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</si>
  <si>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</si>
  <si>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</si>
  <si>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</si>
  <si>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</si>
  <si>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</si>
  <si>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</si>
  <si>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</si>
  <si>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</si>
  <si>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</si>
  <si>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</si>
  <si>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</si>
  <si>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</si>
  <si>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</si>
  <si>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</si>
  <si>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</si>
  <si>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</si>
  <si>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</si>
  <si>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</si>
  <si>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</si>
  <si>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</si>
  <si>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</si>
  <si>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</si>
  <si>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</si>
  <si>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</si>
  <si>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</si>
  <si>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</si>
  <si>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</si>
  <si>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</si>
  <si>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</si>
  <si>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</si>
  <si>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</si>
  <si>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</si>
  <si>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</si>
  <si>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</si>
  <si>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</si>
  <si>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</si>
  <si>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</si>
  <si>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</si>
  <si>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</si>
  <si>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</si>
  <si>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</si>
  <si>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</si>
  <si>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</si>
  <si>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</si>
  <si>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</si>
  <si>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</si>
  <si>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</si>
  <si>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</si>
  <si>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</si>
  <si>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</si>
  <si>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</si>
  <si>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</si>
  <si>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</si>
  <si>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</si>
  <si>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</si>
  <si>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</si>
  <si>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</si>
  <si>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</si>
  <si>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</si>
  <si>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</si>
  <si>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</si>
  <si>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</si>
  <si>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</si>
  <si>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</si>
  <si>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</si>
  <si>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</si>
  <si>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</si>
  <si>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</si>
  <si>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</si>
  <si>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</si>
  <si>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</si>
  <si>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</si>
  <si>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</si>
  <si>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</si>
  <si>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</si>
  <si>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</si>
  <si>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</si>
  <si>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</si>
  <si>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</si>
  <si>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</si>
  <si>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</si>
  <si>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</si>
  <si>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</si>
  <si>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</si>
  <si>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</si>
  <si>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</si>
  <si>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</si>
  <si>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</si>
  <si>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</si>
  <si>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</si>
  <si>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</si>
  <si>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</si>
  <si>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</si>
  <si>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</si>
  <si>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</si>
  <si>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</si>
  <si>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</si>
  <si>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</si>
  <si>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</si>
  <si>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</si>
  <si>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</si>
  <si>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</si>
  <si>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</si>
  <si>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</si>
  <si>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</si>
  <si>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</si>
  <si>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</si>
  <si>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</si>
  <si>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</si>
  <si>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</si>
  <si>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</si>
  <si>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</si>
  <si>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</si>
  <si>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</si>
  <si>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</si>
  <si>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</si>
  <si>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</si>
  <si>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</si>
  <si>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</si>
  <si>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</si>
  <si>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</si>
  <si>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</si>
  <si>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</si>
  <si>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</si>
  <si>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</si>
  <si>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</si>
  <si>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</si>
  <si>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</si>
  <si>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</si>
  <si>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</si>
  <si>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</si>
  <si>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</si>
  <si>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</si>
  <si>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</si>
  <si>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</si>
  <si>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</si>
  <si>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</si>
  <si>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</si>
  <si>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</si>
  <si>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</si>
  <si>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</si>
  <si>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</si>
  <si>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</si>
  <si>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</si>
  <si>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</si>
  <si>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</si>
  <si>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</si>
  <si>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</si>
  <si>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</si>
  <si>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</si>
  <si>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</si>
  <si>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</si>
  <si>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</si>
  <si>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</si>
  <si>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</si>
  <si>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</si>
  <si>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</si>
  <si>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</si>
  <si>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</si>
  <si>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</si>
  <si>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</si>
  <si>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</si>
  <si>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</si>
  <si>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</si>
  <si>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</si>
  <si>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</si>
  <si>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</si>
  <si>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</si>
  <si>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</si>
  <si>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</si>
  <si>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</si>
  <si>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</si>
  <si>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</si>
  <si>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</si>
  <si>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</si>
  <si>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</si>
  <si>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</si>
  <si>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</si>
  <si>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</si>
  <si>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</si>
  <si>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</si>
  <si>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</si>
  <si>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</si>
  <si>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</si>
  <si>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</si>
  <si>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</si>
  <si>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</si>
  <si>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</si>
  <si>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</si>
  <si>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</si>
  <si>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</si>
  <si>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</si>
  <si>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</si>
  <si>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</si>
  <si>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</si>
  <si>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</si>
  <si>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</si>
  <si>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</si>
  <si>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</si>
  <si>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</si>
  <si>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</si>
  <si>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</si>
  <si>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</si>
  <si>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</si>
  <si>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</si>
  <si>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</si>
  <si>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</si>
  <si>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</si>
  <si>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</si>
  <si>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</si>
  <si>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</si>
  <si>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</si>
  <si>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</si>
  <si>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</si>
  <si>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</si>
  <si>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</si>
  <si>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</si>
  <si>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</si>
  <si>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</si>
  <si>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</si>
  <si>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</si>
  <si>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</si>
  <si>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</si>
  <si>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</si>
  <si>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</si>
  <si>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</si>
  <si>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</si>
  <si>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</si>
  <si>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</si>
  <si>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</si>
  <si>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</si>
  <si>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</si>
  <si>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</si>
  <si>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</si>
  <si>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</si>
  <si>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</si>
  <si>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</si>
  <si>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</si>
  <si>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</si>
  <si>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</si>
  <si>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</si>
  <si>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</si>
  <si>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</si>
  <si>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</si>
  <si>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</si>
  <si>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</si>
  <si>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</si>
  <si>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</si>
  <si>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</si>
  <si>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</si>
  <si>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</si>
  <si>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</si>
  <si>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</si>
  <si>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</si>
  <si>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</si>
  <si>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</si>
  <si>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</si>
  <si>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</si>
  <si>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</si>
  <si>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</si>
  <si>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</si>
  <si>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</si>
  <si>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</si>
  <si>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</si>
  <si>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</si>
  <si>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</si>
  <si>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</si>
  <si>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</si>
  <si>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</si>
  <si>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</si>
  <si>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</si>
  <si>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</si>
  <si>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</si>
  <si>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</si>
  <si>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</si>
  <si>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</si>
  <si>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</si>
  <si>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</si>
  <si>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</si>
  <si>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</si>
  <si>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</si>
  <si>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</si>
  <si>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</si>
  <si>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</si>
  <si>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</si>
  <si>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</si>
  <si>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</si>
  <si>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</si>
  <si>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</si>
  <si>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</si>
  <si>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</si>
  <si>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</si>
  <si>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</si>
  <si>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</si>
  <si>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</si>
  <si>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</si>
  <si>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</si>
  <si>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</si>
  <si>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</si>
  <si>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</si>
  <si>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</si>
  <si>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</si>
  <si>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</si>
  <si>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</si>
  <si>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</si>
  <si>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</si>
  <si>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</si>
  <si>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</si>
  <si>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</si>
  <si>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</si>
  <si>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</si>
  <si>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</si>
  <si>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</si>
  <si>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</si>
  <si>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</si>
  <si>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</si>
  <si>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</si>
  <si>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</si>
  <si>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</si>
  <si>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</si>
  <si>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</si>
  <si>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</si>
  <si>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</si>
  <si>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</si>
  <si>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</si>
  <si>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</si>
  <si>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</si>
  <si>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</si>
  <si>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</si>
  <si>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</si>
  <si>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</si>
  <si>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</si>
  <si>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</si>
  <si>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</si>
  <si>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</si>
  <si>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</si>
  <si>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</si>
  <si>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</si>
  <si>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</si>
  <si>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</si>
  <si>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</si>
  <si>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</si>
  <si>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</si>
  <si>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</si>
  <si>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</si>
  <si>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</si>
  <si>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</si>
  <si>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</si>
  <si>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</si>
  <si>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</si>
  <si>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</si>
  <si>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</si>
  <si>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</si>
  <si>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</si>
  <si>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</si>
  <si>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</si>
  <si>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</si>
  <si>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</si>
  <si>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</si>
  <si>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</si>
  <si>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</si>
  <si>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</si>
  <si>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</si>
  <si>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</si>
  <si>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</si>
  <si>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</si>
  <si>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</si>
  <si>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</si>
  <si>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</si>
  <si>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</si>
  <si>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</si>
  <si>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</si>
  <si>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</si>
  <si>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</si>
  <si>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</si>
  <si>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</si>
  <si>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</si>
  <si>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</si>
  <si>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</si>
  <si>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</si>
  <si>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</si>
  <si>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</si>
  <si>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</si>
  <si>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</si>
  <si>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</si>
  <si>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</si>
  <si>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</si>
  <si>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</si>
  <si>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</si>
  <si>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</si>
  <si>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</si>
  <si>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</si>
  <si>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</si>
  <si>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</si>
  <si>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</si>
  <si>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</si>
  <si>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</si>
  <si>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</si>
  <si>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</si>
  <si>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</si>
  <si>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</si>
  <si>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</si>
  <si>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</si>
  <si>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</si>
  <si>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</si>
  <si>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</si>
  <si>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</si>
  <si>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</si>
  <si>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</si>
  <si>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</si>
  <si>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</si>
  <si>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</si>
  <si>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</si>
  <si>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</si>
  <si>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</si>
  <si>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</si>
  <si>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</si>
  <si>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</si>
  <si>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</si>
  <si>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</si>
  <si>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</si>
  <si>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</si>
  <si>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</si>
  <si>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</si>
  <si>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</si>
  <si>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</si>
  <si>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</si>
  <si>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</si>
  <si>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</si>
  <si>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</si>
  <si>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</si>
  <si>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</si>
  <si>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</si>
  <si>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LISA MORENO</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</si>
  <si>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</si>
  <si>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</si>
  <si>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</si>
  <si>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</si>
  <si>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05176100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</si>
  <si>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</si>
  <si>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</si>
  <si>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</si>
  <si>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MONTBRUN</t>
  </si>
  <si>
    <t xml:space="preserve">NOM_PRELEV_DETERM</t>
  </si>
  <si>
    <t xml:space="preserve">AQUASCOP BIOLOGIE site de Monptellier</t>
  </si>
  <si>
    <t xml:space="preserve">LB_STATION</t>
  </si>
  <si>
    <t xml:space="preserve">LE MONTBRUN EN AMONT DE MONTBRUN BOCAGE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</si>
  <si>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</si>
  <si>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</si>
  <si>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</si>
  <si>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</si>
  <si>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IBMR-19-M21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</si>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</sst>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16" activeCellId="0" sqref="D16"/>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23.85" hidden="false" customHeight="false" outlineLevel="0" collapsed="false">
      <c r="A10" s="26" t="s">
        <v>5180</v>
      </c>
      <c r="B10" s="28" t="s">
        <v>5181</v>
      </c>
      <c r="D10" s="26" t="s">
        <v>5182</v>
      </c>
      <c r="E10" s="29" t="n">
        <v>557116</v>
      </c>
      <c r="G10" s="25"/>
      <c r="H10" s="25"/>
    </row>
    <row r="11" customFormat="false" ht="15" hidden="false" customHeight="false" outlineLevel="0" collapsed="false">
      <c r="A11" s="26" t="s">
        <v>5183</v>
      </c>
      <c r="B11" s="30" t="n">
        <v>43636</v>
      </c>
      <c r="D11" s="26" t="s">
        <v>5184</v>
      </c>
      <c r="E11" s="29" t="n">
        <v>6224422</v>
      </c>
      <c r="G11" s="25"/>
      <c r="H11" s="25"/>
    </row>
    <row r="12" customFormat="false" ht="15" hidden="false" customHeight="false" outlineLevel="0" collapsed="false">
      <c r="A12" s="26" t="s">
        <v>5185</v>
      </c>
      <c r="B12" s="29" t="s">
        <v>5186</v>
      </c>
      <c r="D12" s="26" t="s">
        <v>5187</v>
      </c>
      <c r="E12" s="29" t="n">
        <v>557211</v>
      </c>
      <c r="G12" s="25"/>
      <c r="H12" s="25"/>
    </row>
    <row r="13" customFormat="false" ht="17.25" hidden="false" customHeight="true" outlineLevel="0" collapsed="false">
      <c r="A13" s="12"/>
      <c r="B13" s="31"/>
      <c r="D13" s="26" t="s">
        <v>5188</v>
      </c>
      <c r="E13" s="29" t="n">
        <v>6224439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557116</v>
      </c>
    </row>
    <row r="18" customFormat="false" ht="15" hidden="false" customHeight="false" outlineLevel="0" collapsed="false">
      <c r="A18" s="36"/>
      <c r="B18" s="37" t="s">
        <v>5196</v>
      </c>
      <c r="C18" s="38" t="n">
        <f aca="false">E11</f>
        <v>6224422</v>
      </c>
    </row>
    <row r="19" customFormat="false" ht="15" hidden="false" customHeight="false" outlineLevel="0" collapsed="false">
      <c r="A19" s="33" t="s">
        <v>5197</v>
      </c>
      <c r="B19" s="39" t="n">
        <v>316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14</v>
      </c>
      <c r="D35" s="52" t="s">
        <v>5215</v>
      </c>
      <c r="E35" s="53" t="n">
        <v>86</v>
      </c>
    </row>
    <row r="36" s="56" customFormat="true" ht="15" hidden="false" customHeight="true" outlineLevel="0" collapsed="false">
      <c r="A36" s="54" t="s">
        <v>5216</v>
      </c>
      <c r="B36" s="34" t="n">
        <v>20</v>
      </c>
      <c r="C36" s="50"/>
      <c r="D36" s="55" t="s">
        <v>5217</v>
      </c>
      <c r="E36" s="34" t="n">
        <v>80</v>
      </c>
    </row>
    <row r="37" s="56" customFormat="true" ht="15" hidden="false" customHeight="true" outlineLevel="0" collapsed="false">
      <c r="A37" s="54" t="s">
        <v>5218</v>
      </c>
      <c r="B37" s="34" t="n">
        <v>2.11</v>
      </c>
      <c r="C37" s="50"/>
      <c r="D37" s="55" t="s">
        <v>5219</v>
      </c>
      <c r="E37" s="34" t="n">
        <v>3.2</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2</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5</v>
      </c>
      <c r="C57" s="50"/>
      <c r="D57" s="19" t="s">
        <v>5237</v>
      </c>
      <c r="E57" s="61" t="n">
        <v>1</v>
      </c>
    </row>
    <row r="58" s="17" customFormat="true" ht="15" hidden="false" customHeight="false" outlineLevel="0" collapsed="false">
      <c r="A58" s="33" t="s">
        <v>5238</v>
      </c>
      <c r="B58" s="62" t="n">
        <v>2</v>
      </c>
      <c r="C58" s="50"/>
      <c r="D58" s="26" t="s">
        <v>5238</v>
      </c>
      <c r="E58" s="62" t="n">
        <v>5</v>
      </c>
    </row>
    <row r="59" s="17" customFormat="true" ht="15" hidden="false" customHeight="false" outlineLevel="0" collapsed="false">
      <c r="A59" s="33" t="s">
        <v>5239</v>
      </c>
      <c r="B59" s="62"/>
      <c r="C59" s="50"/>
      <c r="D59" s="26" t="s">
        <v>5239</v>
      </c>
      <c r="E59" s="62" t="n">
        <v>3</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c r="C66" s="50"/>
      <c r="D66" s="26" t="s">
        <v>5244</v>
      </c>
      <c r="E66" s="62" t="n">
        <v>2</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3</v>
      </c>
      <c r="C68" s="50"/>
      <c r="D68" s="26" t="s">
        <v>5246</v>
      </c>
      <c r="E68" s="62" t="n">
        <v>3</v>
      </c>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2</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2</v>
      </c>
      <c r="C81" s="50"/>
      <c r="D81" s="19" t="s">
        <v>5255</v>
      </c>
      <c r="E81" s="61" t="n">
        <v>4</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2</v>
      </c>
    </row>
    <row r="84" s="17" customFormat="true" ht="15" hidden="false" customHeight="false" outlineLevel="0" collapsed="false">
      <c r="A84" s="33" t="s">
        <v>5258</v>
      </c>
      <c r="B84" s="62" t="n">
        <v>2</v>
      </c>
      <c r="C84" s="50"/>
      <c r="D84" s="26" t="s">
        <v>5258</v>
      </c>
      <c r="E84" s="62"/>
    </row>
    <row r="85" s="17" customFormat="true" ht="15" hidden="false" customHeight="false" outlineLevel="0" collapsed="false">
      <c r="A85" s="33" t="s">
        <v>5259</v>
      </c>
      <c r="B85" s="62"/>
      <c r="C85" s="50"/>
      <c r="D85" s="26" t="s">
        <v>5259</v>
      </c>
      <c r="E85" s="62" t="n">
        <v>4</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0.1</v>
      </c>
      <c r="E97" s="82" t="n">
        <v>0.01</v>
      </c>
      <c r="F97" s="82" t="s">
        <v>5274</v>
      </c>
      <c r="G97" s="83"/>
      <c r="H97" s="84"/>
    </row>
    <row r="98" customFormat="false" ht="15" hidden="false" customHeight="false" outlineLevel="0" collapsed="false">
      <c r="A98" s="78" t="s">
        <v>2095</v>
      </c>
      <c r="B98" s="79" t="str">
        <f aca="false">IF(A98="NEWCOD",IF(ISBLANK(G98),"renseigner le champ 'Nouveau taxon'",G98),VLOOKUP(A98,'Ref Taxo'!A:B,2,FALSE()))</f>
        <v>Gongrosira</v>
      </c>
      <c r="C98" s="80" t="n">
        <f aca="false">IF(A98="NEWCOD",IF(ISBLANK(H98),"NoCod",H98),VLOOKUP(A98,'Ref Taxo'!A:D,4,FALSE()))</f>
        <v>30105</v>
      </c>
      <c r="D98" s="81" t="n">
        <v>0.01</v>
      </c>
      <c r="E98" s="82"/>
      <c r="F98" s="82" t="s">
        <v>5274</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0.01</v>
      </c>
      <c r="E99" s="82"/>
      <c r="F99" s="82" t="s">
        <v>5274</v>
      </c>
      <c r="G99" s="85"/>
      <c r="H99" s="86"/>
    </row>
    <row r="100" customFormat="false" ht="15" hidden="false" customHeight="false" outlineLevel="0" collapsed="false">
      <c r="A100" s="78" t="s">
        <v>3031</v>
      </c>
      <c r="B100" s="79" t="str">
        <f aca="false">IF(A100="NEWCOD",IF(ISBLANK(G100),"renseigner le champ 'Nouveau taxon'",G100),VLOOKUP(A100,'Ref Taxo'!A:B,2,FALSE()))</f>
        <v>Mougeotia</v>
      </c>
      <c r="C100" s="80" t="n">
        <f aca="false">IF(A100="NEWCOD",IF(ISBLANK(H100),"NoCod",H100),VLOOKUP(A100,'Ref Taxo'!A:D,4,FALSE()))</f>
        <v>1146</v>
      </c>
      <c r="D100" s="81" t="n">
        <v>0.01</v>
      </c>
      <c r="E100" s="82"/>
      <c r="F100" s="82" t="s">
        <v>5274</v>
      </c>
      <c r="G100" s="85"/>
      <c r="H100" s="86"/>
    </row>
    <row r="101" customFormat="false" ht="15" hidden="false" customHeight="false" outlineLevel="0" collapsed="false">
      <c r="A101" s="78" t="s">
        <v>1177</v>
      </c>
      <c r="B101" s="79" t="str">
        <f aca="false">IF(A101="NEWCOD",IF(ISBLANK(G101),"renseigner le champ 'Nouveau taxon'",G101),VLOOKUP(A101,'Ref Taxo'!A:B,2,FALSE()))</f>
        <v>Conocephalum conicum</v>
      </c>
      <c r="C101" s="80" t="n">
        <f aca="false">IF(A101="NEWCOD",IF(ISBLANK(H101),"NoCod",H101),VLOOKUP(A101,'Ref Taxo'!A:D,4,FALSE()))</f>
        <v>1176</v>
      </c>
      <c r="D101" s="81" t="n">
        <v>0.01</v>
      </c>
      <c r="E101" s="82" t="n">
        <v>0.01</v>
      </c>
      <c r="F101" s="82" t="s">
        <v>5274</v>
      </c>
      <c r="G101" s="85"/>
      <c r="H101" s="86"/>
    </row>
    <row r="102" customFormat="false" ht="15" hidden="false" customHeight="false" outlineLevel="0" collapsed="false">
      <c r="A102" s="78" t="s">
        <v>3367</v>
      </c>
      <c r="B102" s="79" t="str">
        <f aca="false">IF(A102="NEWCOD",IF(ISBLANK(G102),"renseigner le champ 'Nouveau taxon'",G102),VLOOKUP(A102,'Ref Taxo'!A:B,2,FALSE()))</f>
        <v>Pellia endiviifolia</v>
      </c>
      <c r="C102" s="80" t="n">
        <f aca="false">IF(A102="NEWCOD",IF(ISBLANK(H102),"NoCod",H102),VLOOKUP(A102,'Ref Taxo'!A:D,4,FALSE()))</f>
        <v>1197</v>
      </c>
      <c r="D102" s="81" t="n">
        <v>0.01</v>
      </c>
      <c r="E102" s="82" t="n">
        <v>0.01</v>
      </c>
      <c r="F102" s="82" t="s">
        <v>5274</v>
      </c>
      <c r="G102" s="85"/>
      <c r="H102" s="86"/>
    </row>
    <row r="103" customFormat="false" ht="15" hidden="false" customHeight="false" outlineLevel="0" collapsed="false">
      <c r="A103" s="78" t="s">
        <v>1231</v>
      </c>
      <c r="B103" s="79" t="str">
        <f aca="false">IF(A103="NEWCOD",IF(ISBLANK(G103),"renseigner le champ 'Nouveau taxon'",G103),VLOOKUP(A103,'Ref Taxo'!A:B,2,FALSE()))</f>
        <v>Cratoneuron filicinum</v>
      </c>
      <c r="C103" s="80" t="n">
        <f aca="false">IF(A103="NEWCOD",IF(ISBLANK(H103),"NoCod",H103),VLOOKUP(A103,'Ref Taxo'!A:D,4,FALSE()))</f>
        <v>1233</v>
      </c>
      <c r="D103" s="81" t="n">
        <v>0.01</v>
      </c>
      <c r="E103" s="82"/>
      <c r="F103" s="82" t="s">
        <v>5274</v>
      </c>
      <c r="G103" s="85"/>
      <c r="H103" s="86"/>
    </row>
    <row r="104" customFormat="false" ht="15" hidden="false" customHeight="false" outlineLevel="0" collapsed="false">
      <c r="A104" s="78" t="s">
        <v>4087</v>
      </c>
      <c r="B104" s="79" t="str">
        <f aca="false">IF(A104="NEWCOD",IF(ISBLANK(G104),"renseigner le champ 'Nouveau taxon'",G104),VLOOKUP(A104,'Ref Taxo'!A:B,2,FALSE()))</f>
        <v>Rhynchostegium riparioides</v>
      </c>
      <c r="C104" s="80" t="n">
        <f aca="false">IF(A104="NEWCOD",IF(ISBLANK(H104),"NoCod",H104),VLOOKUP(A104,'Ref Taxo'!A:D,4,FALSE()))</f>
        <v>1268</v>
      </c>
      <c r="D104" s="81" t="n">
        <v>0.1</v>
      </c>
      <c r="E104" s="82"/>
      <c r="F104" s="82" t="s">
        <v>5274</v>
      </c>
      <c r="G104" s="85"/>
      <c r="H104" s="86"/>
    </row>
    <row r="105" customFormat="false" ht="15" hidden="false" customHeight="false" outlineLevel="0" collapsed="false">
      <c r="A105" s="78" t="s">
        <v>63</v>
      </c>
      <c r="B105" s="79" t="str">
        <f aca="false">IF(A105="NEWCOD",IF(ISBLANK(G105),"renseigner le champ 'Nouveau taxon'",G105),VLOOKUP(A105,'Ref Taxo'!A:B,2,FALSE()))</f>
        <v>Agrostis stolonifera</v>
      </c>
      <c r="C105" s="80" t="n">
        <f aca="false">IF(A105="NEWCOD",IF(ISBLANK(H105),"NoCod",H105),VLOOKUP(A105,'Ref Taxo'!A:D,4,FALSE()))</f>
        <v>1543</v>
      </c>
      <c r="D105" s="81"/>
      <c r="E105" s="82" t="n">
        <v>0.01</v>
      </c>
      <c r="F105" s="82" t="s">
        <v>5274</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5274</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5274</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5274</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5274</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2019-12-03T10:55:15Z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