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<sst xmlns="http://schemas.openxmlformats.org/spreadsheetml/2006/main" count="6476" uniqueCount="5303">
  <si>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</si>
  <si>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</si>
  <si>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</si>
  <si>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</si>
  <si>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</si>
  <si>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</si>
  <si>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</si>
  <si>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</si>
  <si>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</si>
  <si>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</si>
  <si>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</si>
  <si>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</si>
  <si>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</si>
  <si>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</si>
  <si>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</si>
  <si>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</si>
  <si>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</si>
  <si>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</si>
  <si>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</si>
  <si>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</si>
  <si>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</si>
  <si>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</si>
  <si>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</si>
  <si>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</si>
  <si>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</si>
  <si>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</si>
  <si>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</si>
  <si>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</si>
  <si>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</si>
  <si>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</si>
  <si>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</si>
  <si>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</si>
  <si>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</si>
  <si>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</si>
  <si>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</si>
  <si>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</si>
  <si>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</si>
  <si>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</si>
  <si>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</si>
  <si>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</si>
  <si>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</si>
  <si>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</si>
  <si>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</si>
  <si>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</si>
  <si>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</si>
  <si>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</si>
  <si>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</si>
  <si>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</si>
  <si>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</si>
  <si>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</si>
  <si>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</si>
  <si>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</si>
  <si>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</si>
  <si>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</si>
  <si>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</si>
  <si>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</si>
  <si>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</si>
  <si>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</si>
  <si>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</si>
  <si>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</si>
  <si>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</si>
  <si>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</si>
  <si>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</si>
  <si>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</si>
  <si>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</si>
  <si>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</si>
  <si>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</si>
  <si>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</si>
  <si>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</si>
  <si>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</si>
  <si>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</si>
  <si>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</si>
  <si>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</si>
  <si>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</si>
  <si>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</si>
  <si>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</si>
  <si>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</si>
  <si>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</si>
  <si>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</si>
  <si>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</si>
  <si>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</si>
  <si>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</si>
  <si>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</si>
  <si>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</si>
  <si>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</si>
  <si>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</si>
  <si>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</si>
  <si>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</si>
  <si>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</si>
  <si>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</si>
  <si>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</si>
  <si>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</si>
  <si>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</si>
  <si>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</si>
  <si>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</si>
  <si>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</si>
  <si>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</si>
  <si>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</si>
  <si>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</si>
  <si>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</si>
  <si>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</si>
  <si>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</si>
  <si>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</si>
  <si>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</si>
  <si>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</si>
  <si>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</si>
  <si>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</si>
  <si>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</si>
  <si>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</si>
  <si>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</si>
  <si>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</si>
  <si>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</si>
  <si>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</si>
  <si>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</si>
  <si>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</si>
  <si>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</si>
  <si>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</si>
  <si>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</si>
  <si>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</si>
  <si>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</si>
  <si>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</si>
  <si>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</si>
  <si>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</si>
  <si>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</si>
  <si>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</si>
  <si>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</si>
  <si>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</si>
  <si>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</si>
  <si>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</si>
  <si>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</si>
  <si>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</si>
  <si>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</si>
  <si>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</si>
  <si>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</si>
  <si>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</si>
  <si>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</si>
  <si>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</si>
  <si>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</si>
  <si>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</si>
  <si>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</si>
  <si>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</si>
  <si>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</si>
  <si>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</si>
  <si>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</si>
  <si>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</si>
  <si>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</si>
  <si>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</si>
  <si>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</si>
  <si>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</si>
  <si>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</si>
  <si>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</si>
  <si>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</si>
  <si>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</si>
  <si>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</si>
  <si>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</si>
  <si>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</si>
  <si>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</si>
  <si>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</si>
  <si>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</si>
  <si>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</si>
  <si>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</si>
  <si>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</si>
  <si>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</si>
  <si>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</si>
  <si>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</si>
  <si>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</si>
  <si>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</si>
  <si>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</si>
  <si>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</si>
  <si>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</si>
  <si>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</si>
  <si>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</si>
  <si>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</si>
  <si>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</si>
  <si>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</si>
  <si>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</si>
  <si>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</si>
  <si>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</si>
  <si>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</si>
  <si>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</si>
  <si>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</si>
  <si>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</si>
  <si>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</si>
  <si>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</si>
  <si>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</si>
  <si>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</si>
  <si>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</si>
  <si>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</si>
  <si>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</si>
  <si>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</si>
  <si>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</si>
  <si>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</si>
  <si>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</si>
  <si>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</si>
  <si>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</si>
  <si>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</si>
  <si>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</si>
  <si>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</si>
  <si>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</si>
  <si>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</si>
  <si>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</si>
  <si>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</si>
  <si>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</si>
  <si>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</si>
  <si>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</si>
  <si>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</si>
  <si>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</si>
  <si>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</si>
  <si>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</si>
  <si>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</si>
  <si>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</si>
  <si>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</si>
  <si>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</si>
  <si>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</si>
  <si>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</si>
  <si>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</si>
  <si>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</si>
  <si>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</si>
  <si>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</si>
  <si>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</si>
  <si>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</si>
  <si>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</si>
  <si>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</si>
  <si>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</si>
  <si>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</si>
  <si>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</si>
  <si>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</si>
  <si>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</si>
  <si>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</si>
  <si>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</si>
  <si>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</si>
  <si>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</si>
  <si>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</si>
  <si>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</si>
  <si>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</si>
  <si>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</si>
  <si>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</si>
  <si>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</si>
  <si>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</si>
  <si>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</si>
  <si>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</si>
  <si>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</si>
  <si>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</si>
  <si>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</si>
  <si>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</si>
  <si>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</si>
  <si>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</si>
  <si>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</si>
  <si>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</si>
  <si>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</si>
  <si>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</si>
  <si>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</si>
  <si>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</si>
  <si>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</si>
  <si>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</si>
  <si>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</si>
  <si>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</si>
  <si>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</si>
  <si>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</si>
  <si>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</si>
  <si>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</si>
  <si>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</si>
  <si>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</si>
  <si>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</si>
  <si>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</si>
  <si>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</si>
  <si>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</si>
  <si>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</si>
  <si>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</si>
  <si>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</si>
  <si>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</si>
  <si>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</si>
  <si>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</si>
  <si>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</si>
  <si>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</si>
  <si>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</si>
  <si>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</si>
  <si>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</si>
  <si>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</si>
  <si>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</si>
  <si>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</si>
  <si>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</si>
  <si>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</si>
  <si>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</si>
  <si>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</si>
  <si>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</si>
  <si>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</si>
  <si>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</si>
  <si>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</si>
  <si>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</si>
  <si>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</si>
  <si>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</si>
  <si>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</si>
  <si>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</si>
  <si>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</si>
  <si>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</si>
  <si>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</si>
  <si>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</si>
  <si>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</si>
  <si>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</si>
  <si>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</si>
  <si>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</si>
  <si>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</si>
  <si>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</si>
  <si>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</si>
  <si>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</si>
  <si>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</si>
  <si>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</si>
  <si>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</si>
  <si>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</si>
  <si>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</si>
  <si>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</si>
  <si>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</si>
  <si>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</si>
  <si>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</si>
  <si>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</si>
  <si>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</si>
  <si>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</si>
  <si>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</si>
  <si>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</si>
  <si>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</si>
  <si>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</si>
  <si>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</si>
  <si>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</si>
  <si>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</si>
  <si>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</si>
  <si>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</si>
  <si>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</si>
  <si>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</si>
  <si>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</si>
  <si>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</si>
  <si>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</si>
  <si>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</si>
  <si>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</si>
  <si>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</si>
  <si>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</si>
  <si>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</si>
  <si>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</si>
  <si>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</si>
  <si>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</si>
  <si>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</si>
  <si>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</si>
  <si>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</si>
  <si>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</si>
  <si>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</si>
  <si>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</si>
  <si>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</si>
  <si>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</si>
  <si>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</si>
  <si>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</si>
  <si>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</si>
  <si>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</si>
  <si>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</si>
  <si>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</si>
  <si>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</si>
  <si>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</si>
  <si>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</si>
  <si>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</si>
  <si>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</si>
  <si>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</si>
  <si>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</si>
  <si>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</si>
  <si>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</si>
  <si>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</si>
  <si>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</si>
  <si>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</si>
  <si>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</si>
  <si>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</si>
  <si>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</si>
  <si>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</si>
  <si>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</si>
  <si>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</si>
  <si>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</si>
  <si>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</si>
  <si>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</si>
  <si>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</si>
  <si>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</si>
  <si>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</si>
  <si>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</si>
  <si>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</si>
  <si>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</si>
  <si>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</si>
  <si>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</si>
  <si>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</si>
  <si>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</si>
  <si>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</si>
  <si>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</si>
  <si>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</si>
  <si>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</si>
  <si>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</si>
  <si>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</si>
  <si>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</si>
  <si>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</si>
  <si>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</si>
  <si>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</si>
  <si>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</si>
  <si>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</si>
  <si>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</si>
  <si>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</si>
  <si>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</si>
  <si>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</si>
  <si>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</si>
  <si>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</si>
  <si>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</si>
  <si>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</si>
  <si>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</si>
  <si>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</si>
  <si>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</si>
  <si>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</si>
  <si>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</si>
  <si>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</si>
  <si>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</si>
  <si>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</si>
  <si>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</si>
  <si>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</si>
  <si>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</si>
  <si>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</si>
  <si>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</si>
  <si>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</si>
  <si>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</si>
  <si>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</si>
  <si>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</si>
  <si>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</si>
  <si>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</si>
  <si>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</si>
  <si>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</si>
  <si>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</si>
  <si>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</si>
  <si>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</si>
  <si>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</si>
  <si>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</si>
  <si>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</si>
  <si>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</si>
  <si>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</si>
  <si>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</si>
  <si>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</si>
  <si>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</si>
  <si>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</si>
  <si>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</si>
  <si>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</si>
  <si>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</si>
  <si>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</si>
  <si>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</si>
  <si>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</si>
  <si>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</si>
  <si>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</si>
  <si>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</si>
  <si>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</si>
  <si>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</si>
  <si>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</si>
  <si>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</si>
  <si>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</si>
  <si>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</si>
  <si>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</si>
  <si>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</si>
  <si>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</si>
  <si>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</si>
  <si>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</si>
  <si>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</si>
  <si>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</si>
  <si>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</si>
  <si>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</si>
  <si>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</si>
  <si>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</si>
  <si>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</si>
  <si>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</si>
  <si>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</si>
  <si>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</si>
  <si>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</si>
  <si>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</si>
  <si>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</si>
  <si>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</si>
  <si>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</si>
  <si>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</si>
  <si>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</si>
  <si>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</si>
  <si>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</si>
  <si>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</si>
  <si>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</si>
  <si>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</si>
  <si>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</si>
  <si>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</si>
  <si>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</si>
  <si>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</si>
  <si>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</si>
  <si>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</si>
  <si>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</si>
  <si>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</si>
  <si>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</si>
  <si>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</si>
  <si>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</si>
  <si>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</si>
  <si>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</si>
  <si>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</si>
  <si>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</si>
  <si>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</si>
  <si>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</si>
  <si>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</si>
  <si>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</si>
  <si>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</si>
  <si>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</si>
  <si>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</si>
  <si>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</si>
  <si>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</si>
  <si>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</si>
  <si>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</si>
  <si>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</si>
  <si>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</si>
  <si>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</si>
  <si>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</si>
  <si>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</si>
  <si>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</si>
  <si>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</si>
  <si>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</si>
  <si>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</si>
  <si>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</si>
  <si>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</si>
  <si>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</si>
  <si>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</si>
  <si>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</si>
  <si>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</si>
  <si>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</si>
  <si>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</si>
  <si>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</si>
  <si>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</si>
  <si>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</si>
  <si>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</si>
  <si>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</si>
  <si>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</si>
  <si>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</si>
  <si>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</si>
  <si>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</si>
  <si>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</si>
  <si>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</si>
  <si>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</si>
  <si>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</si>
  <si>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</si>
  <si>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</si>
  <si>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</si>
  <si>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</si>
  <si>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</si>
  <si>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</si>
  <si>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</si>
  <si>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</si>
  <si>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</si>
  <si>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</si>
  <si>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</si>
  <si>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</si>
  <si>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</si>
  <si>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</si>
  <si>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</si>
  <si>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</si>
  <si>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</si>
  <si>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</si>
  <si>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</si>
  <si>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</si>
  <si>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</si>
  <si>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</si>
  <si>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</si>
  <si>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</si>
  <si>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</si>
  <si>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</si>
  <si>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</si>
  <si>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</si>
  <si>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</si>
  <si>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</si>
  <si>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</si>
  <si>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</si>
  <si>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</si>
  <si>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</si>
  <si>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</si>
  <si>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</si>
  <si>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</si>
  <si>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</si>
  <si>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</si>
  <si>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</si>
  <si>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</si>
  <si>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</si>
  <si>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</si>
  <si>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</si>
  <si>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</si>
  <si>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</si>
  <si>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</si>
  <si>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</si>
  <si>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</si>
  <si>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</si>
  <si>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</si>
  <si>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</si>
  <si>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</si>
  <si>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</si>
  <si>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</si>
  <si>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</si>
  <si>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</si>
  <si>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</si>
  <si>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</si>
  <si>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</si>
  <si>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</si>
  <si>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</si>
  <si>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</si>
  <si>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</si>
  <si>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</si>
  <si>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</si>
  <si>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</si>
  <si>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</si>
  <si>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</si>
  <si>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</si>
  <si>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</si>
  <si>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</si>
  <si>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</si>
  <si>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</si>
  <si>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</si>
  <si>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</si>
  <si>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</si>
  <si>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</si>
  <si>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</si>
  <si>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</si>
  <si>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</si>
  <si>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</si>
  <si>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</si>
  <si>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</si>
  <si>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</si>
  <si>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</si>
  <si>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</si>
  <si>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</si>
  <si>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</si>
  <si>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</si>
  <si>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</si>
  <si>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</si>
  <si>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</si>
  <si>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</si>
  <si>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</si>
  <si>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</si>
  <si>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</si>
  <si>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</si>
  <si>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</si>
  <si>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</si>
  <si>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</si>
  <si>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</si>
  <si>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</si>
  <si>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</si>
  <si>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</si>
  <si>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</si>
  <si>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</si>
  <si>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</si>
  <si>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</si>
  <si>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</si>
  <si>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</si>
  <si>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</si>
  <si>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</si>
  <si>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</si>
  <si>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</si>
  <si>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</si>
  <si>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</si>
  <si>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</si>
  <si>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</si>
  <si>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</si>
  <si>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</si>
  <si>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</si>
  <si>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</si>
  <si>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</si>
  <si>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</si>
  <si>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</si>
  <si>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</si>
  <si>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</si>
  <si>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</si>
  <si>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</si>
  <si>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</si>
  <si>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</si>
  <si>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</si>
  <si>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</si>
  <si>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</si>
  <si>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</si>
  <si>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</si>
  <si>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</si>
  <si>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</si>
  <si>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</si>
  <si>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</si>
  <si>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</si>
  <si>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</si>
  <si>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</si>
  <si>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</si>
  <si>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</si>
  <si>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</si>
  <si>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</si>
  <si>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</si>
  <si>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</si>
  <si>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</si>
  <si>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</si>
  <si>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</si>
  <si>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</si>
  <si>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</si>
  <si>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</si>
  <si>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</si>
  <si>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</si>
  <si>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</si>
  <si>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</si>
  <si>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</si>
  <si>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</si>
  <si>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</si>
  <si>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</si>
  <si>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</si>
  <si>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</si>
  <si>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</si>
  <si>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</si>
  <si>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</si>
  <si>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</si>
  <si>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</si>
  <si>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</si>
  <si>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</si>
  <si>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</si>
  <si>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</si>
  <si>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</si>
  <si>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</si>
  <si>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</si>
  <si>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</si>
  <si>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</si>
  <si>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</si>
  <si>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</si>
  <si>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</si>
  <si>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</si>
  <si>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</si>
  <si>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</si>
  <si>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</si>
  <si>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</si>
  <si>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</si>
  <si>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</si>
  <si>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</si>
  <si>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</si>
  <si>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</si>
  <si>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</si>
  <si>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</si>
  <si>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</si>
  <si>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</si>
  <si>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</si>
  <si>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</si>
  <si>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</si>
  <si>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</si>
  <si>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</si>
  <si>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</si>
  <si>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</si>
  <si>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</si>
  <si>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</si>
  <si>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</si>
  <si>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</si>
  <si>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</si>
  <si>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</si>
  <si>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</si>
  <si>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</si>
  <si>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</si>
  <si>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</si>
  <si>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</si>
  <si>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</si>
  <si>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</si>
  <si>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</si>
  <si>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</si>
  <si>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</si>
  <si>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</si>
  <si>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</si>
  <si>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</si>
  <si>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</si>
  <si>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</si>
  <si>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</si>
  <si>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</si>
  <si>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</si>
  <si>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</si>
  <si>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</si>
  <si>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</si>
  <si>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</si>
  <si>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</si>
  <si>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</si>
  <si>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</si>
  <si>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</si>
  <si>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</si>
  <si>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</si>
  <si>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</si>
  <si>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</si>
  <si>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</si>
  <si>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</si>
  <si>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</si>
  <si>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</si>
  <si>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</si>
  <si>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</si>
  <si>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</si>
  <si>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</si>
  <si>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</si>
  <si>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</si>
  <si>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</si>
  <si>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</si>
  <si>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</si>
  <si>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</si>
  <si>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</si>
  <si>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</si>
  <si>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</si>
  <si>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</si>
  <si>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</si>
  <si>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</si>
  <si>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</si>
  <si>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</si>
  <si>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</si>
  <si>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</si>
  <si>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</si>
  <si>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</si>
  <si>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</si>
  <si>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</si>
  <si>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</si>
  <si>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</si>
  <si>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</si>
  <si>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</si>
  <si>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</si>
  <si>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</si>
  <si>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</si>
  <si>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</si>
  <si>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</si>
  <si>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</si>
  <si>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</si>
  <si>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</si>
  <si>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</si>
  <si>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</si>
  <si>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</si>
  <si>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</si>
  <si>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</si>
  <si>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</si>
  <si>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</si>
  <si>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</si>
  <si>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</si>
  <si>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</si>
  <si>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</si>
  <si>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</si>
  <si>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</si>
  <si>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</si>
  <si>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</si>
  <si>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</si>
  <si>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</si>
  <si>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</si>
  <si>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</si>
  <si>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</si>
  <si>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</si>
  <si>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</si>
  <si>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</si>
  <si>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</si>
  <si>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</si>
  <si>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</si>
  <si>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</si>
  <si>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</si>
  <si>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</si>
  <si>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</si>
  <si>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</si>
  <si>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</si>
  <si>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</si>
  <si>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</si>
  <si>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</si>
  <si>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</si>
  <si>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</si>
  <si>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</si>
  <si>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</si>
  <si>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</si>
  <si>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</si>
  <si>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</si>
  <si>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</si>
  <si>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</si>
  <si>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</si>
  <si>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</si>
  <si>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</si>
  <si>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</si>
  <si>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</si>
  <si>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</si>
  <si>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</si>
  <si>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</si>
  <si>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</si>
  <si>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</si>
  <si>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</si>
  <si>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</si>
  <si>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</si>
  <si>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</si>
  <si>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</si>
  <si>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</si>
  <si>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</si>
  <si>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</si>
  <si>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</si>
  <si>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</si>
  <si>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</si>
  <si>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</si>
  <si>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</si>
  <si>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</si>
  <si>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</si>
  <si>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</si>
  <si>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</si>
  <si>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</si>
  <si>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</si>
  <si>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</si>
  <si>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</si>
  <si>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</si>
  <si>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</si>
  <si>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</si>
  <si>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</si>
  <si>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</si>
  <si>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</si>
  <si>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</si>
  <si>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</si>
  <si>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</si>
  <si>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</si>
  <si>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</si>
  <si>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</si>
  <si>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</si>
  <si>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</si>
  <si>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</si>
  <si>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</si>
  <si>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</si>
  <si>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</si>
  <si>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</si>
  <si>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</si>
  <si>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</si>
  <si>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</si>
  <si>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</si>
  <si>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</si>
  <si>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</si>
  <si>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</si>
  <si>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</si>
  <si>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</si>
  <si>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</si>
  <si>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</si>
  <si>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</si>
  <si>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</si>
  <si>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</si>
  <si>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</si>
  <si>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</si>
  <si>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</si>
  <si>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</si>
  <si>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</si>
  <si>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</si>
  <si>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</si>
  <si>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</si>
  <si>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</si>
  <si>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</si>
  <si>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</si>
  <si>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</si>
  <si>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</si>
  <si>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</si>
  <si>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</si>
  <si>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</si>
  <si>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</si>
  <si>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</si>
  <si>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</si>
  <si>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</si>
  <si>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</si>
  <si>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</si>
  <si>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</si>
  <si>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</si>
  <si>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</si>
  <si>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</si>
  <si>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</si>
  <si>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</si>
  <si>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</si>
  <si>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</si>
  <si>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</si>
  <si>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</si>
  <si>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</si>
  <si>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</si>
  <si>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</si>
  <si>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</si>
  <si>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</si>
  <si>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</si>
  <si>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</si>
  <si>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</si>
  <si>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</si>
  <si>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</si>
  <si>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</si>
  <si>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</si>
  <si>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</si>
  <si>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</si>
  <si>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</si>
  <si>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</si>
  <si>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</si>
  <si>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</si>
  <si>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</si>
  <si>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</si>
  <si>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</si>
  <si>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</si>
  <si>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</si>
  <si>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</si>
  <si>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</si>
  <si>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</si>
  <si>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</si>
  <si>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</si>
  <si>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</si>
  <si>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</si>
  <si>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</si>
  <si>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</si>
  <si>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</si>
  <si>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</si>
  <si>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</si>
  <si>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</si>
  <si>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</si>
  <si>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</si>
  <si>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</si>
  <si>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</si>
  <si>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</si>
  <si>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</si>
  <si>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</si>
  <si>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</si>
  <si>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</si>
  <si>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</si>
  <si>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</si>
  <si>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</si>
  <si>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</si>
  <si>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</si>
  <si>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</si>
  <si>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</si>
  <si>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</si>
  <si>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</si>
  <si>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</si>
  <si>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</si>
  <si>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</si>
  <si>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</si>
  <si>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</si>
  <si>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</si>
  <si>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</si>
  <si>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</si>
  <si>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</si>
  <si>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</si>
  <si>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</si>
  <si>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</si>
  <si>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</si>
  <si>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</si>
  <si>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</si>
  <si>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</si>
  <si>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</si>
  <si>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</si>
  <si>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</si>
  <si>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</si>
  <si>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</si>
  <si>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</si>
  <si>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</si>
  <si>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</si>
  <si>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</si>
  <si>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</si>
  <si>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</si>
  <si>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</si>
  <si>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</si>
  <si>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</si>
  <si>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</si>
  <si>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</si>
  <si>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</si>
  <si>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</si>
  <si>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</si>
  <si>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</si>
  <si>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</si>
  <si>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</si>
  <si>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</si>
  <si>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</si>
  <si>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</si>
  <si>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</si>
  <si>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</si>
  <si>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</si>
  <si>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</si>
  <si>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</si>
  <si>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</si>
  <si>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</si>
  <si>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</si>
  <si>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</si>
  <si>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</si>
  <si>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</si>
  <si>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</si>
  <si>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</si>
  <si>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</si>
  <si>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</si>
  <si>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</si>
  <si>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</si>
  <si>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</si>
  <si>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</si>
  <si>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</si>
  <si>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</si>
  <si>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</si>
  <si>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</si>
  <si>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</si>
  <si>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</si>
  <si>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</si>
  <si>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</si>
  <si>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</si>
  <si>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</si>
  <si>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</si>
  <si>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</si>
  <si>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</si>
  <si>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</si>
  <si>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</si>
  <si>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</si>
  <si>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</si>
  <si>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</si>
  <si>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</si>
  <si>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</si>
  <si>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</si>
  <si>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</si>
  <si>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</si>
  <si>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</si>
  <si>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</si>
  <si>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</si>
  <si>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</si>
  <si>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</si>
  <si>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</si>
  <si>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</si>
  <si>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</si>
  <si>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</si>
  <si>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</si>
  <si>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</si>
  <si>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</si>
  <si>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</si>
  <si>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</si>
  <si>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</si>
  <si>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</si>
  <si>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</si>
  <si>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</si>
  <si>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</si>
  <si>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</si>
  <si>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</si>
  <si>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</si>
  <si>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</si>
  <si>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</si>
  <si>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</si>
  <si>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</si>
  <si>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</si>
  <si>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</si>
  <si>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</si>
  <si>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</si>
  <si>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</si>
  <si>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</si>
  <si>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</si>
  <si>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</si>
  <si>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</si>
  <si>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</si>
  <si>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</si>
  <si>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</si>
  <si>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</si>
  <si>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</si>
  <si>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</si>
  <si>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</si>
  <si>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</si>
  <si>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</si>
  <si>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</si>
  <si>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</si>
  <si>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</si>
  <si>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</si>
  <si>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</si>
  <si>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</si>
  <si>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</si>
  <si>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</si>
  <si>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</si>
  <si>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</si>
  <si>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</si>
  <si>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</si>
  <si>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</si>
  <si>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</si>
  <si>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</si>
  <si>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</si>
  <si>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</si>
  <si>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</si>
  <si>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</si>
  <si>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</si>
  <si>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</si>
  <si>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</si>
  <si>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</si>
  <si>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</si>
  <si>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</si>
  <si>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</si>
  <si>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</si>
  <si>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</si>
  <si>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</si>
  <si>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</si>
  <si>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</si>
  <si>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</si>
  <si>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</si>
  <si>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</si>
  <si>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</si>
  <si>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</si>
  <si>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</si>
  <si>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</si>
  <si>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</si>
  <si>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</si>
  <si>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</si>
  <si>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</si>
  <si>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</si>
  <si>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</si>
  <si>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</si>
  <si>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</si>
  <si>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</si>
  <si>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</si>
  <si>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</si>
  <si>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</si>
  <si>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</si>
  <si>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</si>
  <si>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</si>
  <si>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</si>
  <si>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</si>
  <si>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</si>
  <si>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</si>
  <si>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</si>
  <si>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</si>
  <si>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</si>
  <si>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</si>
  <si>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</si>
  <si>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</si>
  <si>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</si>
  <si>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</si>
  <si>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</si>
  <si>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</si>
  <si>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</si>
  <si>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</si>
  <si>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</si>
  <si>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</si>
  <si>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</si>
  <si>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</si>
  <si>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</si>
  <si>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</si>
  <si>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</si>
  <si>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</si>
  <si>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</si>
  <si>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</si>
  <si>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</si>
  <si>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</si>
  <si>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</si>
  <si>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</si>
  <si>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</si>
  <si>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</si>
  <si>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</si>
  <si>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</si>
  <si>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</si>
  <si>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</si>
  <si>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</si>
  <si>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</si>
  <si>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</si>
  <si>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</si>
  <si>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</si>
  <si>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</si>
  <si>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</si>
  <si>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</si>
  <si>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</si>
  <si>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</si>
  <si>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</si>
  <si>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</si>
  <si>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</si>
  <si>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</si>
  <si>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</si>
  <si>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</si>
  <si>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</si>
  <si>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</si>
  <si>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</si>
  <si>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</si>
  <si>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</si>
  <si>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</si>
  <si>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</si>
  <si>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</si>
  <si>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</si>
  <si>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</si>
  <si>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</si>
  <si>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</si>
  <si>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</si>
  <si>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</si>
  <si>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</si>
  <si>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</si>
  <si>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</si>
  <si>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</si>
  <si>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</si>
  <si>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</si>
  <si>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</si>
  <si>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</si>
  <si>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</si>
  <si>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</si>
  <si>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</si>
  <si>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</si>
  <si>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</si>
  <si>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</si>
  <si>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</si>
  <si>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</si>
  <si>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</si>
  <si>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</si>
  <si>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</si>
  <si>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</si>
  <si>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</si>
  <si>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</si>
  <si>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</si>
  <si>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</si>
  <si>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</si>
  <si>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</si>
  <si>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</si>
  <si>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</si>
  <si>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</si>
  <si>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</si>
  <si>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</si>
  <si>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</si>
  <si>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</si>
  <si>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</si>
  <si>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</si>
  <si>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</si>
  <si>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</si>
  <si>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</si>
  <si>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</si>
  <si>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</si>
  <si>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</si>
  <si>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</si>
  <si>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</si>
  <si>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</si>
  <si>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</si>
  <si>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</si>
  <si>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</si>
  <si>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</si>
  <si>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</si>
  <si>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</si>
  <si>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</si>
  <si>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</si>
  <si>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</si>
  <si>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</si>
  <si>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</si>
  <si>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</si>
  <si>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</si>
  <si>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</si>
  <si>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</si>
  <si>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</si>
  <si>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</si>
  <si>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</si>
  <si>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</si>
  <si>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</si>
  <si>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</si>
  <si>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</si>
  <si>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</si>
  <si>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</si>
  <si>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</si>
  <si>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</si>
  <si>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</si>
  <si>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</si>
  <si>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</si>
  <si>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</si>
  <si>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</si>
  <si>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</si>
  <si>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</si>
  <si>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</si>
  <si>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</si>
  <si>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</si>
  <si>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</si>
  <si>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</si>
  <si>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</si>
  <si>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</si>
  <si>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</si>
  <si>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</si>
  <si>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</si>
  <si>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</si>
  <si>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</si>
  <si>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</si>
  <si>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</si>
  <si>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</si>
  <si>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</si>
  <si>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</si>
  <si>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</si>
  <si>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</si>
  <si>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</si>
  <si>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</si>
  <si>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</si>
  <si>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</si>
  <si>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</si>
  <si>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</si>
  <si>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</si>
  <si>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</si>
  <si>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</si>
  <si>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</si>
  <si>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</si>
  <si>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</si>
  <si>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</si>
  <si>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</si>
  <si>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</si>
  <si>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</si>
  <si>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</si>
  <si>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</si>
  <si>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</si>
  <si>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</si>
  <si>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</si>
  <si>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</si>
  <si>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</si>
  <si>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</si>
  <si>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</si>
  <si>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</si>
  <si>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</si>
  <si>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</si>
  <si>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</si>
  <si>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</si>
  <si>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</si>
  <si>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</si>
  <si>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</si>
  <si>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</si>
  <si>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</si>
  <si>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</si>
  <si>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</si>
  <si>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</si>
  <si>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</si>
  <si>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</si>
  <si>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</si>
  <si>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</si>
  <si>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</si>
  <si>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</si>
  <si>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</si>
  <si>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</si>
  <si>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</si>
  <si>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</si>
  <si>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</si>
  <si>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</si>
  <si>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</si>
  <si>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</si>
  <si>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</si>
  <si>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</si>
  <si>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</si>
  <si>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</si>
  <si>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</si>
  <si>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</si>
  <si>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</si>
  <si>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</si>
  <si>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</si>
  <si>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</si>
  <si>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</si>
  <si>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</si>
  <si>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</si>
  <si>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</si>
  <si>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</si>
  <si>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</si>
  <si>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</si>
  <si>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</si>
  <si>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</si>
  <si>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</si>
  <si>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</si>
  <si>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</si>
  <si>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</si>
  <si>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</si>
  <si>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</si>
  <si>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</si>
  <si>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</si>
  <si>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</si>
  <si>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</si>
  <si>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</si>
  <si>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</si>
  <si>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</si>
  <si>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</si>
  <si>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</si>
  <si>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</si>
  <si>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</si>
  <si>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</si>
  <si>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</si>
  <si>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</si>
  <si>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</si>
  <si>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</si>
  <si>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</si>
  <si>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</si>
  <si>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</si>
  <si>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</si>
  <si>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</si>
  <si>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</si>
  <si>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</si>
  <si>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</si>
  <si>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</si>
  <si>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</si>
  <si>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</si>
  <si>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</si>
  <si>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</si>
  <si>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</si>
  <si>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</si>
  <si>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</si>
  <si>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</si>
  <si>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</si>
  <si>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</si>
  <si>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</si>
  <si>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</si>
  <si>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</si>
  <si>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</si>
  <si>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</si>
  <si>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</si>
  <si>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</si>
  <si>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</si>
  <si>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</si>
  <si>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</si>
  <si>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</si>
  <si>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</si>
  <si>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</si>
  <si>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</si>
  <si>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</si>
  <si>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</si>
  <si>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</si>
  <si>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</si>
  <si>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</si>
  <si>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</si>
  <si>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</si>
  <si>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</si>
  <si>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</si>
  <si>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</si>
  <si>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</si>
  <si>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</si>
  <si>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</si>
  <si>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</si>
  <si>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</si>
  <si>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</si>
  <si>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</si>
  <si>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</si>
  <si>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</si>
  <si>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</si>
  <si>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</si>
  <si>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</si>
  <si>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</si>
  <si>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</si>
  <si>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</si>
  <si>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</si>
  <si>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</si>
  <si>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</si>
  <si>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</si>
  <si>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</si>
  <si>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</si>
  <si>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</si>
  <si>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</si>
  <si>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</si>
  <si>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</si>
  <si>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</si>
  <si>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</si>
  <si>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</si>
  <si>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</si>
  <si>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</si>
  <si>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</si>
  <si>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</si>
  <si>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</si>
  <si>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</si>
  <si>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</si>
  <si>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</si>
  <si>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</si>
  <si>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</si>
  <si>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</si>
  <si>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</si>
  <si>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</si>
  <si>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</si>
  <si>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</si>
  <si>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</si>
  <si>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</si>
  <si>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</si>
  <si>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</si>
  <si>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</si>
  <si>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</si>
  <si>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</si>
  <si>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</si>
  <si>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</si>
  <si>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</si>
  <si>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</si>
  <si>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</si>
  <si>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</si>
  <si>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</si>
  <si>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</si>
  <si>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</si>
  <si>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</si>
  <si>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</si>
  <si>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</si>
  <si>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</si>
  <si>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</si>
  <si>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</si>
  <si>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</si>
  <si>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</si>
  <si>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</si>
  <si>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</si>
  <si>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</si>
  <si>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</si>
  <si>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</si>
  <si>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</si>
  <si>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</si>
  <si>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</si>
  <si>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</si>
  <si>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</si>
  <si>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</si>
  <si>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</si>
  <si>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</si>
  <si>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</si>
  <si>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</si>
  <si>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</si>
  <si>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</si>
  <si>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</si>
  <si>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</si>
  <si>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</si>
  <si>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</si>
  <si>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</si>
  <si>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</si>
  <si>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</si>
  <si>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</si>
  <si>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</si>
  <si>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</si>
  <si>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</si>
  <si>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</si>
  <si>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</si>
  <si>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</si>
  <si>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</si>
  <si>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</si>
  <si>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</si>
  <si>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</si>
  <si>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</si>
  <si>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</si>
  <si>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</si>
  <si>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</si>
  <si>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</si>
  <si>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</si>
  <si>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</si>
  <si>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</si>
  <si>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</si>
  <si>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</si>
  <si>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</si>
  <si>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</si>
  <si>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</si>
  <si>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</si>
  <si>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</si>
  <si>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</si>
  <si>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</si>
  <si>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</si>
  <si>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</si>
  <si>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</si>
  <si>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</si>
  <si>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</si>
  <si>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</si>
  <si>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</si>
  <si>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</si>
  <si>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</si>
  <si>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</si>
  <si>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</si>
  <si>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</si>
  <si>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</si>
  <si>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</si>
  <si>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</si>
  <si>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</si>
  <si>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</si>
  <si>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</si>
  <si>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</si>
  <si>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</si>
  <si>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</si>
  <si>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</si>
  <si>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</si>
  <si>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</si>
  <si>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</si>
  <si>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</si>
  <si>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</si>
  <si>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</si>
  <si>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</si>
  <si>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</si>
  <si>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</si>
  <si>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</si>
  <si>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</si>
  <si>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</si>
  <si>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</si>
  <si>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</si>
  <si>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</si>
  <si>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</si>
  <si>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</si>
  <si>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</si>
  <si>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</si>
  <si>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</si>
  <si>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</si>
  <si>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</si>
  <si>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</si>
  <si>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</si>
  <si>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</si>
  <si>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</si>
  <si>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</si>
  <si>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</si>
  <si>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</si>
  <si>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</si>
  <si>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</si>
  <si>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</si>
  <si>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</si>
  <si>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</si>
  <si>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</si>
  <si>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</si>
  <si>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</si>
  <si>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</si>
  <si>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</si>
  <si>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</si>
  <si>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</si>
  <si>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</si>
  <si>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</si>
  <si>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</si>
  <si>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</si>
  <si>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</si>
  <si>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</si>
  <si>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</si>
  <si>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</si>
  <si>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</si>
  <si>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</si>
  <si>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</si>
  <si>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</si>
  <si>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</si>
  <si>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</si>
  <si>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</si>
  <si>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</si>
  <si>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</si>
  <si>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</si>
  <si>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</si>
  <si>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</si>
  <si>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</si>
  <si>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</si>
  <si>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</si>
  <si>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</si>
  <si>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</si>
  <si>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</si>
  <si>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</si>
  <si>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</si>
  <si>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</si>
  <si>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</si>
  <si>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</si>
  <si>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</si>
  <si>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</si>
  <si>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</si>
  <si>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</si>
  <si>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</si>
  <si>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</si>
  <si>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</si>
  <si>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</si>
  <si>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</si>
  <si>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</si>
  <si>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</si>
  <si>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</si>
  <si>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</si>
  <si>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</si>
  <si>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</si>
  <si>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</si>
  <si>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</si>
  <si>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</si>
  <si>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</si>
  <si>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</si>
  <si>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</si>
  <si>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</si>
  <si>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</si>
  <si>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</si>
  <si>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</si>
  <si>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</si>
  <si>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</si>
  <si>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</si>
  <si>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</si>
  <si>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</si>
  <si>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</si>
  <si>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</si>
  <si>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</si>
  <si>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</si>
  <si>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</si>
  <si>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</si>
  <si>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</si>
  <si>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</si>
  <si>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</si>
  <si>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</si>
  <si>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</si>
  <si>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</si>
  <si>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</si>
  <si>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</si>
  <si>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</si>
  <si>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</si>
  <si>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</si>
  <si>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</si>
  <si>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</si>
  <si>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</si>
  <si>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</si>
  <si>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</si>
  <si>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</si>
  <si>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</si>
  <si>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</si>
  <si>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</si>
  <si>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</si>
  <si>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</si>
  <si>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</si>
  <si>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</si>
  <si>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</si>
  <si>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</si>
  <si>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</si>
  <si>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</si>
  <si>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</si>
  <si>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</si>
  <si>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</si>
  <si>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</si>
  <si>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</si>
  <si>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</si>
  <si>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</si>
  <si>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</si>
  <si>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</si>
  <si>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</si>
  <si>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</si>
  <si>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</si>
  <si>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</si>
  <si>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</si>
  <si>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</si>
  <si>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</si>
  <si>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</si>
  <si>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</si>
  <si>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</si>
  <si>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</si>
  <si>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</si>
  <si>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</si>
  <si>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</si>
  <si>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</si>
  <si>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</si>
  <si>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</si>
  <si>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</si>
  <si>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</si>
  <si>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</si>
  <si>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</si>
  <si>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</si>
  <si>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</si>
  <si>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</si>
  <si>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</si>
  <si>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</si>
  <si>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</si>
  <si>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</si>
  <si>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</si>
  <si>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</si>
  <si>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</si>
  <si>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</si>
  <si>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</si>
  <si>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</si>
  <si>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</si>
  <si>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</si>
  <si>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</si>
  <si>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</si>
  <si>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</si>
  <si>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</si>
  <si>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</si>
  <si>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</si>
  <si>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</si>
  <si>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</si>
  <si>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</si>
  <si>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</si>
  <si>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</si>
  <si>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</si>
  <si>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</si>
  <si>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</si>
  <si>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</si>
  <si>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</si>
  <si>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</si>
  <si>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</si>
  <si>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</si>
  <si>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</si>
  <si>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</si>
  <si>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</si>
  <si>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</si>
  <si>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</si>
  <si>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</si>
  <si>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</si>
  <si>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</si>
  <si>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</si>
  <si>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</si>
  <si>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</si>
  <si>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</si>
  <si>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</si>
  <si>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</si>
  <si>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</si>
  <si>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</si>
  <si>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</si>
  <si>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</si>
  <si>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</si>
  <si>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</si>
  <si>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</si>
  <si>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</si>
  <si>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</si>
  <si>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</si>
  <si>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</si>
  <si>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</si>
  <si>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</si>
  <si>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</si>
  <si>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</si>
  <si>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</si>
  <si>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</si>
  <si>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</si>
  <si>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</si>
  <si>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</si>
  <si>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</si>
  <si>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</si>
  <si>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</si>
  <si>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</si>
  <si>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</si>
  <si>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</si>
  <si>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</si>
  <si>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</si>
  <si>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</si>
  <si>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</si>
  <si>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</si>
  <si>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</si>
  <si>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</si>
  <si>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</si>
  <si>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</si>
  <si>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</si>
  <si>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</si>
  <si>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</si>
  <si>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</si>
  <si>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</si>
  <si>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</si>
  <si>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</si>
  <si>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</si>
  <si>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</si>
  <si>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</si>
  <si>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</si>
  <si>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</si>
  <si>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</si>
  <si>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</si>
  <si>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</si>
  <si>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</si>
  <si>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</si>
  <si>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</si>
  <si>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</si>
  <si>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</si>
  <si>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</si>
  <si>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</si>
  <si>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</si>
  <si>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</si>
  <si>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</si>
  <si>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</si>
  <si>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</si>
  <si>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</si>
  <si>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</si>
  <si>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</si>
  <si>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</si>
  <si>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</si>
  <si>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</si>
  <si>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</si>
  <si>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</si>
  <si>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</si>
  <si>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</si>
  <si>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</si>
  <si>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</si>
  <si>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</si>
  <si>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</si>
  <si>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</si>
  <si>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</si>
  <si>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</si>
  <si>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</si>
  <si>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</si>
  <si>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</si>
  <si>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</si>
  <si>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</si>
  <si>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</si>
  <si>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</si>
  <si>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</si>
  <si>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</si>
  <si>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</si>
  <si>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</si>
  <si>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</si>
  <si>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</si>
  <si>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</si>
  <si>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</si>
  <si>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</si>
  <si>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</si>
  <si>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</si>
  <si>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</si>
  <si>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</si>
  <si>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</si>
  <si>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</si>
  <si>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</si>
  <si>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</si>
  <si>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</si>
  <si>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</si>
  <si>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</si>
  <si>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</si>
  <si>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</si>
  <si>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</si>
  <si>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</si>
  <si>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</si>
  <si>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</si>
  <si>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</si>
  <si>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</si>
  <si>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</si>
  <si>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</si>
  <si>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</si>
  <si>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</si>
  <si>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</si>
  <si>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</si>
  <si>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</si>
  <si>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</si>
  <si>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</si>
  <si>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</si>
  <si>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</si>
  <si>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</si>
  <si>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</si>
  <si>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</si>
  <si>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</si>
  <si>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</si>
  <si>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</si>
  <si>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</si>
  <si>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</si>
  <si>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</si>
  <si>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</si>
  <si>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</si>
  <si>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</si>
  <si>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</si>
  <si>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</si>
  <si>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</si>
  <si>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</si>
  <si>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</si>
  <si>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</si>
  <si>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</si>
  <si>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</si>
  <si>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</si>
  <si>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</si>
  <si>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</si>
  <si>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</si>
  <si>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</si>
  <si>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</si>
  <si>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</si>
  <si>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</si>
  <si>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</si>
  <si>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</si>
  <si>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</si>
  <si>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</si>
  <si>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</si>
  <si>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</si>
  <si>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</si>
  <si>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</si>
  <si>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</si>
  <si>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</si>
  <si>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</si>
  <si>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</si>
  <si>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</si>
  <si>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</si>
  <si>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</si>
  <si>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</si>
  <si>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</si>
  <si>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</si>
  <si>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</si>
  <si>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</si>
  <si>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</si>
  <si>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</si>
  <si>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</si>
  <si>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</si>
  <si>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</si>
  <si>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</si>
  <si>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</si>
  <si>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</si>
  <si>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</si>
  <si>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</si>
  <si>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</si>
  <si>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</si>
  <si>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</si>
  <si>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</si>
  <si>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</si>
  <si>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</si>
  <si>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</si>
  <si>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</si>
  <si>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</si>
  <si>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</si>
  <si>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</si>
  <si>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</si>
  <si>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</si>
  <si>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</si>
  <si>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</si>
  <si>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</si>
  <si>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</si>
  <si>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</si>
  <si>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</si>
  <si>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</si>
  <si>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</si>
  <si>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</si>
  <si>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</si>
  <si>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</si>
  <si>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</si>
  <si>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</si>
  <si>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</si>
  <si>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</si>
  <si>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</si>
  <si>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</si>
  <si>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</si>
  <si>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</si>
  <si>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</si>
  <si>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</si>
  <si>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</si>
  <si>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</si>
  <si>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</si>
  <si>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</si>
  <si>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</si>
  <si>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</si>
  <si>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</si>
  <si>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</si>
  <si>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</si>
  <si>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</si>
  <si>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</si>
  <si>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</si>
  <si>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</si>
  <si>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</si>
  <si>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</si>
  <si>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</si>
  <si>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</si>
  <si>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</si>
  <si>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</si>
  <si>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</si>
  <si>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</si>
  <si>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</si>
  <si>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</si>
  <si>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</si>
  <si>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</si>
  <si>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</si>
  <si>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</si>
  <si>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</si>
  <si>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</si>
  <si>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</si>
  <si>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</si>
  <si>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</si>
  <si>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</si>
  <si>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</si>
  <si>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</si>
  <si>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</si>
  <si>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</si>
  <si>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</si>
  <si>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</si>
  <si>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</si>
  <si>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</si>
  <si>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</si>
  <si>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</si>
  <si>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</si>
  <si>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</si>
  <si>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</si>
  <si>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</si>
  <si>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</si>
  <si>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</si>
  <si>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</si>
  <si>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</si>
  <si>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</si>
  <si>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</si>
  <si>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</si>
  <si>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</si>
  <si>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</si>
  <si>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</si>
  <si>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</si>
  <si>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</si>
  <si>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</si>
  <si>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</si>
  <si>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</si>
  <si>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</si>
  <si>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</si>
  <si>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</si>
  <si>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</si>
  <si>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</si>
  <si>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</si>
  <si>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</si>
  <si>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</si>
  <si>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</si>
  <si>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</si>
  <si>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</si>
  <si>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</si>
  <si>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</si>
  <si>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</si>
  <si>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</si>
  <si>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</si>
  <si>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</si>
  <si>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</si>
  <si>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</si>
  <si>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</si>
  <si>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</si>
  <si>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</si>
  <si>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</si>
  <si>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</si>
  <si>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</si>
  <si>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</si>
  <si>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</si>
  <si>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</si>
  <si>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</si>
  <si>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</si>
  <si>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</si>
  <si>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</si>
  <si>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</si>
  <si>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</si>
  <si>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</si>
  <si>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</si>
  <si>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</si>
  <si>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</si>
  <si>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</si>
  <si>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</si>
  <si>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</si>
  <si>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</si>
  <si>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</si>
  <si>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</si>
  <si>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</si>
  <si>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</si>
  <si>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</si>
  <si>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</si>
  <si>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</si>
  <si>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</si>
  <si>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</si>
  <si>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</si>
  <si>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</si>
  <si>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</si>
  <si>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</si>
  <si>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</si>
  <si>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</si>
  <si>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</si>
  <si>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</si>
  <si>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</si>
  <si>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</si>
  <si>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</si>
  <si>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</si>
  <si>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</si>
  <si>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</si>
  <si>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</si>
  <si>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</si>
  <si>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</si>
  <si>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</si>
  <si>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</si>
  <si>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</si>
  <si>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</si>
  <si>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</si>
  <si>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</si>
  <si>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</si>
  <si>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</si>
  <si>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</si>
  <si>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</si>
  <si>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</si>
  <si>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</si>
  <si>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</si>
  <si>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</si>
  <si>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</si>
  <si>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</si>
  <si>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</si>
  <si>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</si>
  <si>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</si>
  <si>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</si>
  <si>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</si>
  <si>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</si>
  <si>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</si>
  <si>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</si>
  <si>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</si>
  <si>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</si>
  <si>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</si>
  <si>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</si>
  <si>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</si>
  <si>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</si>
  <si>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</si>
  <si>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</si>
  <si>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</si>
  <si>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</si>
  <si>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</si>
  <si>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</si>
  <si>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</si>
  <si>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</si>
  <si>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</si>
  <si>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</si>
  <si>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</si>
  <si>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</si>
  <si>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</si>
  <si>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</si>
  <si>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</si>
  <si>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</si>
  <si>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</si>
  <si>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</si>
  <si>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</si>
  <si>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</si>
  <si>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</si>
  <si>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</si>
  <si>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</si>
  <si>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</si>
  <si>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</si>
  <si>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</si>
  <si>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</si>
  <si>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</si>
  <si>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</si>
  <si>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</si>
  <si>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</si>
  <si>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</si>
  <si>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</si>
  <si>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</si>
  <si>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</si>
  <si>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</si>
  <si>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</si>
  <si>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</si>
  <si>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</si>
  <si>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</si>
  <si>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</si>
  <si>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</si>
  <si>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</si>
  <si>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</si>
  <si>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</si>
  <si>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</si>
  <si>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</si>
  <si>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</si>
  <si>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</si>
  <si>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</si>
  <si>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</si>
  <si>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</si>
  <si>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</si>
  <si>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</si>
  <si>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</si>
  <si>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</si>
  <si>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</si>
  <si>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</si>
  <si>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</si>
  <si>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</si>
  <si>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</si>
  <si>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</si>
  <si>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</si>
  <si>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</si>
  <si>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</si>
  <si>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</si>
  <si>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</si>
  <si>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</si>
  <si>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</si>
  <si>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</si>
  <si>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</si>
  <si>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</si>
  <si>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</si>
  <si>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</si>
  <si>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</si>
  <si>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</si>
  <si>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</si>
  <si>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</si>
  <si>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</si>
  <si>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</si>
  <si>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</si>
  <si>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</si>
  <si>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</si>
  <si>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</si>
  <si>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</si>
  <si>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</si>
  <si>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</si>
  <si>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</si>
  <si>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</si>
  <si>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</si>
  <si>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</si>
  <si>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</si>
  <si>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</si>
  <si>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</si>
  <si>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</si>
  <si>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</si>
  <si>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</si>
  <si>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</si>
  <si>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</si>
  <si>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</si>
  <si>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</si>
  <si>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</si>
  <si>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</si>
  <si>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</si>
  <si>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</si>
  <si>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</si>
  <si>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</si>
  <si>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</si>
  <si>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</si>
  <si>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</si>
  <si>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</si>
  <si>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</si>
  <si>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</si>
  <si>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</si>
  <si>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</si>
  <si>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</si>
  <si>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</si>
  <si>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</si>
  <si>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</si>
  <si>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</si>
  <si>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</si>
  <si>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</si>
  <si>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</si>
  <si>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</si>
  <si>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</si>
  <si>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</si>
  <si>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</si>
  <si>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</si>
  <si>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</si>
  <si>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</si>
  <si>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</si>
  <si>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</si>
  <si>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</si>
  <si>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</si>
  <si>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</si>
  <si>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</si>
  <si>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</si>
  <si>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</si>
  <si>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</si>
  <si>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</si>
  <si>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</si>
  <si>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</si>
  <si>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</si>
  <si>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</si>
  <si>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</si>
  <si>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</si>
  <si>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</si>
  <si>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</si>
  <si>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</si>
  <si>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</si>
  <si>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</si>
  <si>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</si>
  <si>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</si>
  <si>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</si>
  <si>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</si>
  <si>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</si>
  <si>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</si>
  <si>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</si>
  <si>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</si>
  <si>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</si>
  <si>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</si>
  <si>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</si>
  <si>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</si>
  <si>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</si>
  <si>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</si>
  <si>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</si>
  <si>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</si>
  <si>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</si>
  <si>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</si>
  <si>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</si>
  <si>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</si>
  <si>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</si>
  <si>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</si>
  <si>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</si>
  <si>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</si>
  <si>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</si>
  <si>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</si>
  <si>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</si>
  <si>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</si>
  <si>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</si>
  <si>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</si>
  <si>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</si>
  <si>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</si>
  <si>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</si>
  <si>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</si>
  <si>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</si>
  <si>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</si>
  <si>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</si>
  <si>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</si>
  <si>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</si>
  <si>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</si>
  <si>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</si>
  <si>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</si>
  <si>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</si>
  <si>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</si>
  <si>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</si>
  <si>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</si>
  <si>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</si>
  <si>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</si>
  <si>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</si>
  <si>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</si>
  <si>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</si>
  <si>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</si>
  <si>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</si>
  <si>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</si>
  <si>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</si>
  <si>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</si>
  <si>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</si>
  <si>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</si>
  <si>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</si>
  <si>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</si>
  <si>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</si>
  <si>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</si>
  <si>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</si>
  <si>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</si>
  <si>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</si>
  <si>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</si>
  <si>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</si>
  <si>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</si>
  <si>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</si>
  <si>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</si>
  <si>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</si>
  <si>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</si>
  <si>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</si>
  <si>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</si>
  <si>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</si>
  <si>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</si>
  <si>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</si>
  <si>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</si>
  <si>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</si>
  <si>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</si>
  <si>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</si>
  <si>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</si>
  <si>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</si>
  <si>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</si>
  <si>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</si>
  <si>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</si>
  <si>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</si>
  <si>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</si>
  <si>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</si>
  <si>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</si>
  <si>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</si>
  <si>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</si>
  <si>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</si>
  <si>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</si>
  <si>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</si>
  <si>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</si>
  <si>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</si>
  <si>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</si>
  <si>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</si>
  <si>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</si>
  <si>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</si>
  <si>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</si>
  <si>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</si>
  <si>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</si>
  <si>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</si>
  <si>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</si>
  <si>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</si>
  <si>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</si>
  <si>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</si>
  <si>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</si>
  <si>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</si>
  <si>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</si>
  <si>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</si>
  <si>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</si>
  <si>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</si>
  <si>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</si>
  <si>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</si>
  <si>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</si>
  <si>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</si>
  <si>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</si>
  <si>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</si>
  <si>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</si>
  <si>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</si>
  <si>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</si>
  <si>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</si>
  <si>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</si>
  <si>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</si>
  <si>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</si>
  <si>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</si>
  <si>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</si>
  <si>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</si>
  <si>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</si>
  <si>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</si>
  <si>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</si>
  <si>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</si>
  <si>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</si>
  <si>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</si>
  <si>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</si>
  <si>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</si>
  <si>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</si>
  <si>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</si>
  <si>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</si>
  <si>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</si>
  <si>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</si>
  <si>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</si>
  <si>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</si>
  <si>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</si>
  <si>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</si>
  <si>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</si>
  <si>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</si>
  <si>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</si>
  <si>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</si>
  <si>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</si>
  <si>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</si>
  <si>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</si>
  <si>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</si>
  <si>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</si>
  <si>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</si>
  <si>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</si>
  <si>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</si>
  <si>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</si>
  <si>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</si>
  <si>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</si>
  <si>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</si>
  <si>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</si>
  <si>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</si>
  <si>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</si>
  <si>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</si>
  <si>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</si>
  <si>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</si>
  <si>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</si>
  <si>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</si>
  <si>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</si>
  <si>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</si>
  <si>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</si>
  <si>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</si>
  <si>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</si>
  <si>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</si>
  <si>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</si>
  <si>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</si>
  <si>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</si>
  <si>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</si>
  <si>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</si>
  <si>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</si>
  <si>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</si>
  <si>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</si>
  <si>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</si>
  <si>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</si>
  <si>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</si>
  <si>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</si>
  <si>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</si>
  <si>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</si>
  <si>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</si>
  <si>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</si>
  <si>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</si>
  <si>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</si>
  <si>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</si>
  <si>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</si>
  <si>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</si>
  <si>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</si>
  <si>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</si>
  <si>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</si>
  <si>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</si>
  <si>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</si>
  <si>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</si>
  <si>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</si>
  <si>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</si>
  <si>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</si>
  <si>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</si>
  <si>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</si>
  <si>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</si>
  <si>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</si>
  <si>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</si>
  <si>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</si>
  <si>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</si>
  <si>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</si>
  <si>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</si>
  <si>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</si>
  <si>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</si>
  <si>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</si>
  <si>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</si>
  <si>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</si>
  <si>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</si>
  <si>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</si>
  <si>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</si>
  <si>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</si>
  <si>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</si>
  <si>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</si>
  <si>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</si>
  <si>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</si>
  <si>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</si>
  <si>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</si>
  <si>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</si>
  <si>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</si>
  <si>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</si>
  <si>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</si>
  <si>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</si>
  <si>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</si>
  <si>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</si>
  <si>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</si>
  <si>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</si>
  <si>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</si>
  <si>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</si>
  <si>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</si>
  <si>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</si>
  <si>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</si>
  <si>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</si>
  <si>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</si>
  <si>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</si>
  <si>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</si>
  <si>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</si>
  <si>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</si>
  <si>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</si>
  <si>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</si>
  <si>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</si>
  <si>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</si>
  <si>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</si>
  <si>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</si>
  <si>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</si>
  <si>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</si>
  <si>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</si>
  <si>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</si>
  <si>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</si>
  <si>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</si>
  <si>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</si>
  <si>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</si>
  <si>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</si>
  <si>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</si>
  <si>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</si>
  <si>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</si>
  <si>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</si>
  <si>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</si>
  <si>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</si>
  <si>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</si>
  <si>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</si>
  <si>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</si>
  <si>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</si>
  <si>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</si>
  <si>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</si>
  <si>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</si>
  <si>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</si>
  <si>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</si>
  <si>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</si>
  <si>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</si>
  <si>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</si>
  <si>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</si>
  <si>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</si>
  <si>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</si>
  <si>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</si>
  <si>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</si>
  <si>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</si>
  <si>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</si>
  <si>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</si>
  <si>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</si>
  <si>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</si>
  <si>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</si>
  <si>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</si>
  <si>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</si>
  <si>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</si>
  <si>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</si>
  <si>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</si>
  <si>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</si>
  <si>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</si>
  <si>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</si>
  <si>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</si>
  <si>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</si>
  <si>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</si>
  <si>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</si>
  <si>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</si>
  <si>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</si>
  <si>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</si>
  <si>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</si>
  <si>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</si>
  <si>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</si>
  <si>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</si>
  <si>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</si>
  <si>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</si>
  <si>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</si>
  <si>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</si>
  <si>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</si>
  <si>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</si>
  <si>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</si>
  <si>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</si>
  <si>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</si>
  <si>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</si>
  <si>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</si>
  <si>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</si>
  <si>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</si>
  <si>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</si>
  <si>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</si>
  <si>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</si>
  <si>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</si>
  <si>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</si>
  <si>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</si>
  <si>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</si>
  <si>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</si>
  <si>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</si>
  <si>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</si>
  <si>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</si>
  <si>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</si>
  <si>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</si>
  <si>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</si>
  <si>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</si>
  <si>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</si>
  <si>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</si>
  <si>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</si>
  <si>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</si>
  <si>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</si>
  <si>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</si>
  <si>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</si>
  <si>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</si>
  <si>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</si>
  <si>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</si>
  <si>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</si>
  <si>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</si>
  <si>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</si>
  <si>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</si>
  <si>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</si>
  <si>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</si>
  <si>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</si>
  <si>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</si>
  <si>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</si>
  <si>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</si>
  <si>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</si>
  <si>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</si>
  <si>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</si>
  <si>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</si>
  <si>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</si>
  <si>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</si>
  <si>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</si>
  <si>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</si>
  <si>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</si>
  <si>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</si>
  <si>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</si>
  <si>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</si>
  <si>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</si>
  <si>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</si>
  <si>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</si>
  <si>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</si>
  <si>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</si>
  <si>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</si>
  <si>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</si>
  <si>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</si>
  <si>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</si>
  <si>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</si>
  <si>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</si>
  <si>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</si>
  <si>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</si>
  <si>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</si>
  <si>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</si>
  <si>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</si>
  <si>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</si>
  <si>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</si>
  <si>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</si>
  <si>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</si>
  <si>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</si>
  <si>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</si>
  <si>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</si>
  <si>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</si>
  <si>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</si>
  <si>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</si>
  <si>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</si>
  <si>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</si>
  <si>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</si>
  <si>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</si>
  <si>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</si>
  <si>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</si>
  <si>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</si>
  <si>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</si>
  <si>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</si>
  <si>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</si>
  <si>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</si>
  <si>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</si>
  <si>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</si>
  <si>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</si>
  <si>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</si>
  <si>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</si>
  <si>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</si>
  <si>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</si>
  <si>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</si>
  <si>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</si>
  <si>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</si>
  <si>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</si>
  <si>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</si>
  <si>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</si>
  <si>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</si>
  <si>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</si>
  <si>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</si>
  <si>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</si>
  <si>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</si>
  <si>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</si>
  <si>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</si>
  <si>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</si>
  <si>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</si>
  <si>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</si>
  <si>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</si>
  <si>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</si>
  <si>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</si>
  <si>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</si>
  <si>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</si>
  <si>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</si>
  <si>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</si>
  <si>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</si>
  <si>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</si>
  <si>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</si>
  <si>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</si>
  <si>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</si>
  <si>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</si>
  <si>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</si>
  <si>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</si>
  <si>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</si>
  <si>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</si>
  <si>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</si>
  <si>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</si>
  <si>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</si>
  <si>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</si>
  <si>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</si>
  <si>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</si>
  <si>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</si>
  <si>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</si>
  <si>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</si>
  <si>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</si>
  <si>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</si>
  <si>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</si>
  <si>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</si>
  <si>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</si>
  <si>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</si>
  <si>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</si>
  <si>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</si>
  <si>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</si>
  <si>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</si>
  <si>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</si>
  <si>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</si>
  <si>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</si>
  <si>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</si>
  <si>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</si>
  <si>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</si>
  <si>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</si>
  <si>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</si>
  <si>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</si>
  <si>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</si>
  <si>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</si>
  <si>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</si>
  <si>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</si>
  <si>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</si>
  <si>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</si>
  <si>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</si>
  <si>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</si>
  <si>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</si>
  <si>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</si>
  <si>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</si>
  <si>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</si>
  <si>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</si>
  <si>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</si>
  <si>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</si>
  <si>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</si>
  <si>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</si>
  <si>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</si>
  <si>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</si>
  <si>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</si>
  <si>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</si>
  <si>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</si>
  <si>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</si>
  <si>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</si>
  <si>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</si>
  <si>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</si>
  <si>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</si>
  <si>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</si>
  <si>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</si>
  <si>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</si>
  <si>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</si>
  <si>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</si>
  <si>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</si>
  <si>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</si>
  <si>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</si>
  <si>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</si>
  <si>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</si>
  <si>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</si>
  <si>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</si>
  <si>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</si>
  <si>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</si>
  <si>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</si>
  <si>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</si>
  <si>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</si>
  <si>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</si>
  <si>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</si>
  <si>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</si>
  <si>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</si>
  <si>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</si>
  <si>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</si>
  <si>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</si>
  <si>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</si>
  <si>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</si>
  <si>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</si>
  <si>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</si>
  <si>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</si>
  <si>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</si>
  <si>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</si>
  <si>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</si>
  <si>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</si>
  <si>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</si>
  <si>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</si>
  <si>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</si>
  <si>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</si>
  <si>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</si>
  <si>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</si>
  <si>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</si>
  <si>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</si>
  <si>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</si>
  <si>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</si>
  <si>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</si>
  <si>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</si>
  <si>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</si>
  <si>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</si>
  <si>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</si>
  <si>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</si>
  <si>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</si>
  <si>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</si>
  <si>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</si>
  <si>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</si>
  <si>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</si>
  <si>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</si>
  <si>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</si>
  <si>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</si>
  <si>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</si>
  <si>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</si>
  <si>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</si>
  <si>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</si>
  <si>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</si>
  <si>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</si>
  <si>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</si>
  <si>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</si>
  <si>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</si>
  <si>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</si>
  <si>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</si>
  <si>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</si>
  <si>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</si>
  <si>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</si>
  <si>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</si>
  <si>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</si>
  <si>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</si>
  <si>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</si>
  <si>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</si>
  <si>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</si>
  <si>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</si>
  <si>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</si>
  <si>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</si>
  <si>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</si>
  <si>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</si>
  <si>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</si>
  <si>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</si>
  <si>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</si>
  <si>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</si>
  <si>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</si>
  <si>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</si>
  <si>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</si>
  <si>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</si>
  <si>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</si>
  <si>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</si>
  <si>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</si>
  <si>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</si>
  <si>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</si>
  <si>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</si>
  <si>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</si>
  <si>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</si>
  <si>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</si>
  <si>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</si>
  <si>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</si>
  <si>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</si>
  <si>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</si>
  <si>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</si>
  <si>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</si>
  <si>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</si>
  <si>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</si>
  <si>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</si>
  <si>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</si>
  <si>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</si>
  <si>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</si>
  <si>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</si>
  <si>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</si>
  <si>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</si>
  <si>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</si>
  <si>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</si>
  <si>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</si>
  <si>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</si>
  <si>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</si>
  <si>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</si>
  <si>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</si>
  <si>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</si>
  <si>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</si>
  <si>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</si>
  <si>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</si>
  <si>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</si>
  <si>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</si>
  <si>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</si>
  <si>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</si>
  <si>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</si>
  <si>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</si>
  <si>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</si>
  <si>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</si>
  <si>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</si>
  <si>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</si>
  <si>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</si>
  <si>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</si>
  <si>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</si>
  <si>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</si>
  <si>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</si>
  <si>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</si>
  <si>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</si>
  <si>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</si>
  <si>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</si>
  <si>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</si>
  <si>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</si>
  <si>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</si>
  <si>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</si>
  <si>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</si>
  <si>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</si>
  <si>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</si>
  <si>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</si>
  <si>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</si>
  <si>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</si>
  <si>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</si>
  <si>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</si>
  <si>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</si>
  <si>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</si>
  <si>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</si>
  <si>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</si>
  <si>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</si>
  <si>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</si>
  <si>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</si>
  <si>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</si>
  <si>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</si>
  <si>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</si>
  <si>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</si>
  <si>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</si>
  <si>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</si>
  <si>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</si>
  <si>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</si>
  <si>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</si>
  <si>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</si>
  <si>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</si>
  <si>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</si>
  <si>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</si>
  <si>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</si>
  <si>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</si>
  <si>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</si>
  <si>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</si>
  <si>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</si>
  <si>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</si>
  <si>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</si>
  <si>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</si>
  <si>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</si>
  <si>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</si>
  <si>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</si>
  <si>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</si>
  <si>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</si>
  <si>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</si>
  <si>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</si>
  <si>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</si>
  <si>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</si>
  <si>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</si>
  <si>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</si>
  <si>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</si>
  <si>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</si>
  <si>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</si>
  <si>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</si>
  <si>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</si>
  <si>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</si>
  <si>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</si>
  <si>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</si>
  <si>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</si>
  <si>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</si>
  <si>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</si>
  <si>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</si>
  <si>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</si>
  <si>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</si>
  <si>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</si>
  <si>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</si>
  <si>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</si>
  <si>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</si>
  <si>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</si>
  <si>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</si>
  <si>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</si>
  <si>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</si>
  <si>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</si>
  <si>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</si>
  <si>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</si>
  <si>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</si>
  <si>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</si>
  <si>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</si>
  <si>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</si>
  <si>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</si>
  <si>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</si>
  <si>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</si>
  <si>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</si>
  <si>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</si>
  <si>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</si>
  <si>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</si>
  <si>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</si>
  <si>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</si>
  <si>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</si>
  <si>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</si>
  <si>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</si>
  <si>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</si>
  <si>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</si>
  <si>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</si>
  <si>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</si>
  <si>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</si>
  <si>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</si>
  <si>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</si>
  <si>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</si>
  <si>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</si>
  <si>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</si>
  <si>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</si>
  <si>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</si>
  <si>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</si>
  <si>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</si>
  <si>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</si>
  <si>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</si>
  <si>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</si>
  <si>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</si>
  <si>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</si>
  <si>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</si>
  <si>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</si>
  <si>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</si>
  <si>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</si>
  <si>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</si>
  <si>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</si>
  <si>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</si>
  <si>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</si>
  <si>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</si>
  <si>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</si>
  <si>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</si>
  <si>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</si>
  <si>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</si>
  <si>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</si>
  <si>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</si>
  <si>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</si>
  <si>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</si>
  <si>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</si>
  <si>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</si>
  <si>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</si>
  <si>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</si>
  <si>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</si>
  <si>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</si>
  <si>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</si>
  <si>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</si>
  <si>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</si>
  <si>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</si>
  <si>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</si>
  <si>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</si>
  <si>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</si>
  <si>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</si>
  <si>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</si>
  <si>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</si>
  <si>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</si>
  <si>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</si>
  <si>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</si>
  <si>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</si>
  <si>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</si>
  <si>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</si>
  <si>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</si>
  <si>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</si>
  <si>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</si>
  <si>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</si>
  <si>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</si>
  <si>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</si>
  <si>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</si>
  <si>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</si>
  <si>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</si>
  <si>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</si>
  <si>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</si>
  <si>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</si>
  <si>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</si>
  <si>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</si>
  <si>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</si>
  <si>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</si>
  <si>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</si>
  <si>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</si>
  <si>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</si>
  <si>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</si>
  <si>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</si>
  <si>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</si>
  <si>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</si>
  <si>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</si>
  <si>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</si>
  <si>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</si>
  <si>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</si>
  <si>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</si>
  <si>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</si>
  <si>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</si>
  <si>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</si>
  <si>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</si>
  <si>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</si>
  <si>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</si>
  <si>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</si>
  <si>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</si>
  <si>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</si>
  <si>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</si>
  <si>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</si>
  <si>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</si>
  <si>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</si>
  <si>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</si>
  <si>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</si>
  <si>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</si>
  <si>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</si>
  <si>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</si>
  <si>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</si>
  <si>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</si>
  <si>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</si>
  <si>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</si>
  <si>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</si>
  <si>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</si>
  <si>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</si>
  <si>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</si>
  <si>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</si>
  <si>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</si>
  <si>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</si>
  <si>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</si>
  <si>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</si>
  <si>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</si>
  <si>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</si>
  <si>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</si>
  <si>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</si>
  <si>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</si>
  <si>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</si>
  <si>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</si>
  <si>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</si>
  <si>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</si>
  <si>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</si>
  <si>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</si>
  <si>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</si>
  <si>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</si>
  <si>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</si>
  <si>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</si>
  <si>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</si>
  <si>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</si>
  <si>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</si>
  <si>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</si>
  <si>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</si>
  <si>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</si>
  <si>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</si>
  <si>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</si>
  <si>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</si>
  <si>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</si>
  <si>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</si>
  <si>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</si>
  <si>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</si>
  <si>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</si>
  <si>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</si>
  <si>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</si>
  <si>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</si>
  <si>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</si>
  <si>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</si>
  <si>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</si>
  <si>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</si>
  <si>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</si>
  <si>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</si>
  <si>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</si>
  <si>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</si>
  <si>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</si>
  <si>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</si>
  <si>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</si>
  <si>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</si>
  <si>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</si>
  <si>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</si>
  <si>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</si>
  <si>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</si>
  <si>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</si>
  <si>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</si>
  <si>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</si>
  <si>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</si>
  <si>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</si>
  <si>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</si>
  <si>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</si>
  <si>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</si>
  <si>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</si>
  <si>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</si>
  <si>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</si>
  <si>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</si>
  <si>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</si>
  <si>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</si>
  <si>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</si>
  <si>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</si>
  <si>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</si>
  <si>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</si>
  <si>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</si>
  <si>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</si>
  <si>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</si>
  <si>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</si>
  <si>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</si>
  <si>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</si>
  <si>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</si>
  <si>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</si>
  <si>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</si>
  <si>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</si>
  <si>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</si>
  <si>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</si>
  <si>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</si>
  <si>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</si>
  <si>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</si>
  <si>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</si>
  <si>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</si>
  <si>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</si>
  <si>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</si>
  <si>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</si>
  <si>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</si>
  <si>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</si>
  <si>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</si>
  <si>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</si>
  <si>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</si>
  <si>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</si>
  <si>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</si>
  <si>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</si>
  <si>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</si>
  <si>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</si>
  <si>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</si>
  <si>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</si>
  <si>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</si>
  <si>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</si>
  <si>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</si>
  <si>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</si>
  <si>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</si>
  <si>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</si>
  <si>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</si>
  <si>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</si>
  <si>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</si>
  <si>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</si>
  <si>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</si>
  <si>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</si>
  <si>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</si>
  <si>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</si>
  <si>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</si>
  <si>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</si>
  <si>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</si>
  <si>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</si>
  <si>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</si>
  <si>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</si>
  <si>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</si>
  <si>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</si>
  <si>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</si>
  <si>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</si>
  <si>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</si>
  <si>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</si>
  <si>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</si>
  <si>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</si>
  <si>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</si>
  <si>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</si>
  <si>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</si>
  <si>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</si>
  <si>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</si>
  <si>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</si>
  <si>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</si>
  <si>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</si>
  <si>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</si>
  <si>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</si>
  <si>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</si>
  <si>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</si>
  <si>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</si>
  <si>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</si>
  <si>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</si>
  <si>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</si>
  <si>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</si>
  <si>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</si>
  <si>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</si>
  <si>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</si>
  <si>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</si>
  <si>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</si>
  <si>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</si>
  <si>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</si>
  <si>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</si>
  <si>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</si>
  <si>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</si>
  <si>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</si>
  <si>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</si>
  <si>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</si>
  <si>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</si>
  <si>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</si>
  <si>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</si>
  <si>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</si>
  <si>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</si>
  <si>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</si>
  <si>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</si>
  <si>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</si>
  <si>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</si>
  <si>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</si>
  <si>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</si>
  <si>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</si>
  <si>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</si>
  <si>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</si>
  <si>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</si>
  <si>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</si>
  <si>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</si>
  <si>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</si>
  <si>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</si>
  <si>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</si>
  <si>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</si>
  <si>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</si>
  <si>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</si>
  <si>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</si>
  <si>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</si>
  <si>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</si>
  <si>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</si>
  <si>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</si>
  <si>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</si>
  <si>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</si>
  <si>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</si>
  <si>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</si>
  <si>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</si>
  <si>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</si>
  <si>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</si>
  <si>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</si>
  <si>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</si>
  <si>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</si>
  <si>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</si>
  <si>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</si>
  <si>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</si>
  <si>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</si>
  <si>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</si>
  <si>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</si>
  <si>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</si>
  <si>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</si>
  <si>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</si>
  <si>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</si>
  <si>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</si>
  <si>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</si>
  <si>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</si>
  <si>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</si>
  <si>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</si>
  <si>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</si>
  <si>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</si>
  <si>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</si>
  <si>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</si>
  <si>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</si>
  <si>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</si>
  <si>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</si>
  <si>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</si>
  <si>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</si>
  <si>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</si>
  <si>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</si>
  <si>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</si>
  <si>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</si>
  <si>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</si>
  <si>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</si>
  <si>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</si>
  <si>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</si>
  <si>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</si>
  <si>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</si>
  <si>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</si>
  <si>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</si>
  <si>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</si>
  <si>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</si>
  <si>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</si>
  <si>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</si>
  <si>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</si>
  <si>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</si>
  <si>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</si>
  <si>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</si>
  <si>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</si>
  <si>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</si>
  <si>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</si>
  <si>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</si>
  <si>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</si>
  <si>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</si>
  <si>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</si>
  <si>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</si>
  <si>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</si>
  <si>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</si>
  <si>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</si>
  <si>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</si>
  <si>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</si>
  <si>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</si>
  <si>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</si>
  <si>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</si>
  <si>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</si>
  <si>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</si>
  <si>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</si>
  <si>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</si>
  <si>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</si>
  <si>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</si>
  <si>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</si>
  <si>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</si>
  <si>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</si>
  <si>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</si>
  <si>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</si>
  <si>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</si>
  <si>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</si>
  <si>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</si>
  <si>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</si>
  <si>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</si>
  <si>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</si>
  <si>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</si>
  <si>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</si>
  <si>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</si>
  <si>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</si>
  <si>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</si>
  <si>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</si>
  <si>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</si>
  <si>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</si>
  <si>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</si>
  <si>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</si>
  <si>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</si>
  <si>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</si>
  <si>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</si>
  <si>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</si>
  <si>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</si>
  <si>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</si>
  <si>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</si>
  <si>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</si>
  <si>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</si>
  <si>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</si>
  <si>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</si>
  <si>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</si>
  <si>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</si>
  <si>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</si>
  <si>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</si>
  <si>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</si>
  <si>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</si>
  <si>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</si>
  <si>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</si>
  <si>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</si>
  <si>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</si>
  <si>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</si>
  <si>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</si>
  <si>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</si>
  <si>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</si>
  <si>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</si>
  <si>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</si>
  <si>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</si>
  <si>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</si>
  <si>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</si>
  <si>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</si>
  <si>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</si>
  <si>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</si>
  <si>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</si>
  <si>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</si>
  <si>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</si>
  <si>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</si>
  <si>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</si>
  <si>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</si>
  <si>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</si>
  <si>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</si>
  <si>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</si>
  <si>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</si>
  <si>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</si>
  <si>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</si>
  <si>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</si>
  <si>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</si>
  <si>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</si>
  <si>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</si>
  <si>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</si>
  <si>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</si>
  <si>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</si>
  <si>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</si>
  <si>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</si>
  <si>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</si>
  <si>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</si>
  <si>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</si>
  <si>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</si>
  <si>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</si>
  <si>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</si>
  <si>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</si>
  <si>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</si>
  <si>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</si>
  <si>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</si>
  <si>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</si>
  <si>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</si>
  <si>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</si>
  <si>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</si>
  <si>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</si>
  <si>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</si>
  <si>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</si>
  <si>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</si>
  <si>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</si>
  <si>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</si>
  <si>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</si>
  <si>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</si>
  <si>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</si>
  <si>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</si>
  <si>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</si>
  <si>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</si>
  <si>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</si>
  <si>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</si>
  <si>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</si>
  <si>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</si>
  <si>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</si>
  <si>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</si>
  <si>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</si>
  <si>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</si>
  <si>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</si>
  <si>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</si>
  <si>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</si>
  <si>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</si>
  <si>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</si>
  <si>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</si>
  <si>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</si>
  <si>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</si>
  <si>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</si>
  <si>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</si>
  <si>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</si>
  <si>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</si>
  <si>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</si>
  <si>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</si>
  <si>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</si>
  <si>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</si>
  <si>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</si>
  <si>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</si>
  <si>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</si>
  <si>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</si>
  <si>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</si>
  <si>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</si>
  <si>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</si>
  <si>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</si>
  <si>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</si>
  <si>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</si>
  <si>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</si>
  <si>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</si>
  <si>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</si>
  <si>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</si>
  <si>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</si>
  <si>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</si>
  <si>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</si>
  <si>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</si>
  <si>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</si>
  <si>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</si>
  <si>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</si>
  <si>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</si>
  <si>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</si>
  <si>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</si>
  <si>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</si>
  <si>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</si>
  <si>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</si>
  <si>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</si>
  <si>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</si>
  <si>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</si>
  <si>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</si>
  <si>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</si>
  <si>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</si>
  <si>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</si>
  <si>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</si>
  <si>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</si>
  <si>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</si>
  <si>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</si>
  <si>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</si>
  <si>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</si>
  <si>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</si>
  <si>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</si>
  <si>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</si>
  <si>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</si>
  <si>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</si>
  <si>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</si>
  <si>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</si>
  <si>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</si>
  <si>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</si>
  <si>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</si>
  <si>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</si>
  <si>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</si>
  <si>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</si>
  <si>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</si>
  <si>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</si>
  <si>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</si>
  <si>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</si>
  <si>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</si>
  <si>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</si>
  <si>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</si>
  <si>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</si>
  <si>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</si>
  <si>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</si>
  <si>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</si>
  <si>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</si>
  <si>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</si>
  <si>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</si>
  <si>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</si>
  <si>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</si>
  <si>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</si>
  <si>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</si>
  <si>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</si>
  <si>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</si>
  <si>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</si>
  <si>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</si>
  <si>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</si>
  <si>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</si>
  <si>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</si>
  <si>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</si>
  <si>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</si>
  <si>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</si>
  <si>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</si>
  <si>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</si>
  <si>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</si>
  <si>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</si>
  <si>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</si>
  <si>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</si>
  <si>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</si>
  <si>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</si>
  <si>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</si>
  <si>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</si>
  <si>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</si>
  <si>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</si>
  <si>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</si>
  <si>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</si>
  <si>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</si>
  <si>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</si>
  <si>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</si>
  <si>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</si>
  <si>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</si>
  <si>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</si>
  <si>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</si>
  <si>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</si>
  <si>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</si>
  <si>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</si>
  <si>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</si>
  <si>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</si>
  <si>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</si>
  <si>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</si>
  <si>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</si>
  <si>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</si>
  <si>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</si>
  <si>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</si>
  <si>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</si>
  <si>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</si>
  <si>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</si>
  <si>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</si>
  <si>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</si>
  <si>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</si>
  <si>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</si>
  <si>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</si>
  <si>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</si>
  <si>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</si>
  <si>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</si>
  <si>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</si>
  <si>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</si>
  <si>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</si>
  <si>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</si>
  <si>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</si>
  <si>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</si>
  <si>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</si>
  <si>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</si>
  <si>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</si>
  <si>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</si>
  <si>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</si>
  <si>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</si>
  <si>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</si>
  <si>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</si>
  <si>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</si>
  <si>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</si>
  <si>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</si>
  <si>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</si>
  <si>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</si>
  <si>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</si>
  <si>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</si>
  <si>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</si>
  <si>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</si>
  <si>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</si>
  <si>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</si>
  <si>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</si>
  <si>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</si>
  <si>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</si>
  <si>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</si>
  <si>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</si>
  <si>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</si>
  <si>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</si>
  <si>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</si>
  <si>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</si>
  <si>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</si>
  <si>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</si>
  <si>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</si>
  <si>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</si>
  <si>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</si>
  <si>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</si>
  <si>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</si>
  <si>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</si>
  <si>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</si>
  <si>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</si>
  <si>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</si>
  <si>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</si>
  <si>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</si>
  <si>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</si>
  <si>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</si>
  <si>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</si>
  <si>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</si>
  <si>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</si>
  <si>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</si>
  <si>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</si>
  <si>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</si>
  <si>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</si>
  <si>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</si>
  <si>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</si>
  <si>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</si>
  <si>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</si>
  <si>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</si>
  <si>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</si>
  <si>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</si>
  <si>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</si>
  <si>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</si>
  <si>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</si>
  <si>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</si>
  <si>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</si>
  <si>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</si>
  <si>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</si>
  <si>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</si>
  <si>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</si>
  <si>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</si>
  <si>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</si>
  <si>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</si>
  <si>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</si>
  <si>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</si>
  <si>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</si>
  <si>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</si>
  <si>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</si>
  <si>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</si>
  <si>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</si>
  <si>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</si>
  <si>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</si>
  <si>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</si>
  <si>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</si>
  <si>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</si>
  <si>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</si>
  <si>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</si>
  <si>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</si>
  <si>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</si>
  <si>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</si>
  <si>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</si>
  <si>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</si>
  <si>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</si>
  <si>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</si>
  <si>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</si>
  <si>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</si>
  <si>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</si>
  <si>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</si>
  <si>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</si>
  <si>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</si>
  <si>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</si>
  <si>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</si>
  <si>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</si>
  <si>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</si>
  <si>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</si>
  <si>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</si>
  <si>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</si>
  <si>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</si>
  <si>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</si>
  <si>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</si>
  <si>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</si>
  <si>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</si>
  <si>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</si>
  <si>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</si>
  <si>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</si>
  <si>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</si>
  <si>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</si>
  <si>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</si>
  <si>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</si>
  <si>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</si>
  <si>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</si>
  <si>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</si>
  <si>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</si>
  <si>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</si>
  <si>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</si>
  <si>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</si>
  <si>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</si>
  <si>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</si>
  <si>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</si>
  <si>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</si>
  <si>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</si>
  <si>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</si>
  <si>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</si>
  <si>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</si>
  <si>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</si>
  <si>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</si>
  <si>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</si>
  <si>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</si>
  <si>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</si>
  <si>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</si>
  <si>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</si>
  <si>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</si>
  <si>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</si>
  <si>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</si>
  <si>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</si>
  <si>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</si>
  <si>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</si>
  <si>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</si>
  <si>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</si>
  <si>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</si>
  <si>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</si>
  <si>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</si>
  <si>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</si>
  <si>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</si>
  <si>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</si>
  <si>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</si>
  <si>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</si>
  <si>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</si>
  <si>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</si>
  <si>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</si>
  <si>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</si>
  <si>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</si>
  <si>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</si>
  <si>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</si>
  <si>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</si>
  <si>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</si>
  <si>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</si>
  <si>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</si>
  <si>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</si>
  <si>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</si>
  <si>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</si>
  <si>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</si>
  <si>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</si>
  <si>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</si>
  <si>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</si>
  <si>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</si>
  <si>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</si>
  <si>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</si>
  <si>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</si>
  <si>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</si>
  <si>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</si>
  <si>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</si>
  <si>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</si>
  <si>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</si>
  <si>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</si>
  <si>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</si>
  <si>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</si>
  <si>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</si>
  <si>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</si>
  <si>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</si>
  <si>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</si>
  <si>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</si>
  <si>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</si>
  <si>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</si>
  <si>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</si>
  <si>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</si>
  <si>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</si>
  <si>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</si>
  <si>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</si>
  <si>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</si>
  <si>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</si>
  <si>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</si>
  <si>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</si>
  <si>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</si>
  <si>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</si>
  <si>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</si>
  <si>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</si>
  <si>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</si>
  <si>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</si>
  <si>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</si>
  <si>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</si>
  <si>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</si>
  <si>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</si>
  <si>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</si>
  <si>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</si>
  <si>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</si>
  <si>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</si>
  <si>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</si>
  <si>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</si>
  <si>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</si>
  <si>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</si>
  <si>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</si>
  <si>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</si>
  <si>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</si>
  <si>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</si>
  <si>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</si>
  <si>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</si>
  <si>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</si>
  <si>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</si>
  <si>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</si>
  <si>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</si>
  <si>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</si>
  <si>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</si>
  <si>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</si>
  <si>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</si>
  <si>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</si>
  <si>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</si>
  <si>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</si>
  <si>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</si>
  <si>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</si>
  <si>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</si>
  <si>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</si>
  <si>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</si>
  <si>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</si>
  <si>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</si>
  <si>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</si>
  <si>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</si>
  <si>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</si>
  <si>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</si>
  <si>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</si>
  <si>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</si>
  <si>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</si>
  <si>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</si>
  <si>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</si>
  <si>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</si>
  <si>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</si>
  <si>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</si>
  <si>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</si>
  <si>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</si>
  <si>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</si>
  <si>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</si>
  <si>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</si>
  <si>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</si>
  <si>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</si>
  <si>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</si>
  <si>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</si>
  <si>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</si>
  <si>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</si>
  <si>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</si>
  <si>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</si>
  <si>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</si>
  <si>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</si>
  <si>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</si>
  <si>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</si>
  <si>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</si>
  <si>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</si>
  <si>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</si>
  <si>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</si>
  <si>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</si>
  <si>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</si>
  <si>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</si>
  <si>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</si>
  <si>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</si>
  <si>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</si>
  <si>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</si>
  <si>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</si>
  <si>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</si>
  <si>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</si>
  <si>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</si>
  <si>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</si>
  <si>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</si>
  <si>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</si>
  <si>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</si>
  <si>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</si>
  <si>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</si>
  <si>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</si>
  <si>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</si>
  <si>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</si>
  <si>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</si>
  <si>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</si>
  <si>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</si>
  <si>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</si>
  <si>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</si>
  <si>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</si>
  <si>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</si>
  <si>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</si>
  <si>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</si>
  <si>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</si>
  <si>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</si>
  <si>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</si>
  <si>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</si>
  <si>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</si>
  <si>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</si>
  <si>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</si>
  <si>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</si>
  <si>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</si>
  <si>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</si>
  <si>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</si>
  <si>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</si>
  <si>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</si>
  <si>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</si>
  <si>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</si>
  <si>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</si>
  <si>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</si>
  <si>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</si>
  <si>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</si>
  <si>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</si>
  <si>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</si>
  <si>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</si>
  <si>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</si>
  <si>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</si>
  <si>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</si>
  <si>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</si>
  <si>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</si>
  <si>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</si>
  <si>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</si>
  <si>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</si>
  <si>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</si>
  <si>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</si>
  <si>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</si>
  <si>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</si>
  <si>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</si>
  <si>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</si>
  <si>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</si>
  <si>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</si>
  <si>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</si>
  <si>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</si>
  <si>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</si>
  <si>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</si>
  <si>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</si>
  <si>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</si>
  <si>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</si>
  <si>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</si>
  <si>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</si>
  <si>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</si>
  <si>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</si>
  <si>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</si>
  <si>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</si>
  <si>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</si>
  <si>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</si>
  <si>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</si>
  <si>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</si>
  <si>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</si>
  <si>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</si>
  <si>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</si>
  <si>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</si>
  <si>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</si>
  <si>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</si>
  <si>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</si>
  <si>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</si>
  <si>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</si>
  <si>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</si>
  <si>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</si>
  <si>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</si>
  <si>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</si>
  <si>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</si>
  <si>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</si>
  <si>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</si>
  <si>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</si>
  <si>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</si>
  <si>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</si>
  <si>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</si>
  <si>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</si>
  <si>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</si>
  <si>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</si>
  <si>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</si>
  <si>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</si>
  <si>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</si>
  <si>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</si>
  <si>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</si>
  <si>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</si>
  <si>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</si>
  <si>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</si>
  <si>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</si>
  <si>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</si>
  <si>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</si>
  <si>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</si>
  <si>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</si>
  <si>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</si>
  <si>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</si>
  <si>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</si>
  <si>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</si>
  <si>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</si>
  <si>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</si>
  <si>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</si>
  <si>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</si>
  <si>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</si>
  <si>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</si>
  <si>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</si>
  <si>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</si>
  <si>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</si>
  <si>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</si>
  <si>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</si>
  <si>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</si>
  <si>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</si>
  <si>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</si>
  <si>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</si>
  <si>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</si>
  <si>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</si>
  <si>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</si>
  <si>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</si>
  <si>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</si>
  <si>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</si>
  <si>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</si>
  <si>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</si>
  <si>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</si>
  <si>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</si>
  <si>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</si>
  <si>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</si>
  <si>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</si>
  <si>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</si>
  <si>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</si>
  <si>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</si>
  <si>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</si>
  <si>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</si>
  <si>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</si>
  <si>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</si>
  <si>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</si>
  <si>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</si>
  <si>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</si>
  <si>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</si>
  <si>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</si>
  <si>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</si>
  <si>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</si>
  <si>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</si>
  <si>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</si>
  <si>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</si>
  <si>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</si>
  <si>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</si>
  <si>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</si>
  <si>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</si>
  <si>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</si>
  <si>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</si>
  <si>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</si>
  <si>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</si>
  <si>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</si>
  <si>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</si>
  <si>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</si>
  <si>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</si>
  <si>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</si>
  <si>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</si>
  <si>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</si>
  <si>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</si>
  <si>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</si>
  <si>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</si>
  <si>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</si>
  <si>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</si>
  <si>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</si>
  <si>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</si>
  <si>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</si>
  <si>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</si>
  <si>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</si>
  <si>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</si>
  <si>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</si>
  <si>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</si>
  <si>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</si>
  <si>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</si>
  <si>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</si>
  <si>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</si>
  <si>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</si>
  <si>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</si>
  <si>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</si>
  <si>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</si>
  <si>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</si>
  <si>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</si>
  <si>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</si>
  <si>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</si>
  <si>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</si>
  <si>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</si>
  <si>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</si>
  <si>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</si>
  <si>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</si>
  <si>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</si>
  <si>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</si>
  <si>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</si>
  <si>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</si>
  <si>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</si>
  <si>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</si>
  <si>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</si>
  <si>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</si>
  <si>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</si>
  <si>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</si>
  <si>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</si>
  <si>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</si>
  <si>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</si>
  <si>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</si>
  <si>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</si>
  <si>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</si>
  <si>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</si>
  <si>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</si>
  <si>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</si>
  <si>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</si>
  <si>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</si>
  <si>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</si>
  <si>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</si>
  <si>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</si>
  <si>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</si>
  <si>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</si>
  <si>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</si>
  <si>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</si>
  <si>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</si>
  <si>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</si>
  <si>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</si>
  <si>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</si>
  <si>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</si>
  <si>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</si>
  <si>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</si>
  <si>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</si>
  <si>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</si>
  <si>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</si>
  <si>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</si>
  <si>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</si>
  <si>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</si>
  <si>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</si>
  <si>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</si>
  <si>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</si>
  <si>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</si>
  <si>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</si>
  <si>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</si>
  <si>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</si>
  <si>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</si>
  <si>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</si>
  <si>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</si>
  <si>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</si>
  <si>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</si>
  <si>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</si>
  <si>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</si>
  <si>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</si>
  <si>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</si>
  <si>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</si>
  <si>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</si>
  <si>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</si>
  <si>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</si>
  <si>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</si>
  <si>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</si>
  <si>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</si>
  <si>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</si>
  <si>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</si>
  <si>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</si>
  <si>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</si>
  <si>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</si>
  <si>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</si>
  <si>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</si>
  <si>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</si>
  <si>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</si>
  <si>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</si>
  <si>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</si>
  <si>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</si>
  <si>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</si>
  <si>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</si>
  <si>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</si>
  <si>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</si>
  <si>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</si>
  <si>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</si>
  <si>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</si>
  <si>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</si>
  <si>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</si>
  <si>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</si>
  <si>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</si>
  <si>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</si>
  <si>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</si>
  <si>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</si>
  <si>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</si>
  <si>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</si>
  <si>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</si>
  <si>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</si>
  <si>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</si>
  <si>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</si>
  <si>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</si>
  <si>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</si>
  <si>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</si>
  <si>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</si>
  <si>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</si>
  <si>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</si>
  <si>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</si>
  <si>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</si>
  <si>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</si>
  <si>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</si>
  <si>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</si>
  <si>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</si>
  <si>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</si>
  <si>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</si>
  <si>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</si>
  <si>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</si>
  <si>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</si>
  <si>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</si>
  <si>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</si>
  <si>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</si>
  <si>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</si>
  <si>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</si>
  <si>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</si>
  <si>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</si>
  <si>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</si>
  <si>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</si>
  <si>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</si>
  <si>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</si>
  <si>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</si>
  <si>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</si>
  <si>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</si>
  <si>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</si>
  <si>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</si>
  <si>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</si>
  <si>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</si>
  <si>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</si>
  <si>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</si>
  <si>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</si>
  <si>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</si>
  <si>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</si>
  <si>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</si>
  <si>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</si>
  <si>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</si>
  <si>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</si>
  <si>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</si>
  <si>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</si>
  <si>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</si>
  <si>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</si>
  <si>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</si>
  <si>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</si>
  <si>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</si>
  <si>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</si>
  <si>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</si>
  <si>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</si>
  <si>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</si>
  <si>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</si>
  <si>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</si>
  <si>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</si>
  <si>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</si>
  <si>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</si>
  <si>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</si>
  <si>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</si>
  <si>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</si>
  <si>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</si>
  <si>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</si>
  <si>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</si>
  <si>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</si>
  <si>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</si>
  <si>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</si>
  <si>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</si>
  <si>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</si>
  <si>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</si>
  <si>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</si>
  <si>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</si>
  <si>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</si>
  <si>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</si>
  <si>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</si>
  <si>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</si>
  <si>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</si>
  <si>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</si>
  <si>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</si>
  <si>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</si>
  <si>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</si>
  <si>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</si>
  <si>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</si>
  <si>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</si>
  <si>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</si>
  <si>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</si>
  <si>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</si>
  <si>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</si>
  <si>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</si>
  <si>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</si>
  <si>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</si>
  <si>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</si>
  <si>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</si>
  <si>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</si>
  <si>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</si>
  <si>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</si>
  <si>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</si>
  <si>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</si>
  <si>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</si>
  <si>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</si>
  <si>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</si>
  <si>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</si>
  <si>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</si>
  <si>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</si>
  <si>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</si>
  <si>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</si>
  <si>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</si>
  <si>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</si>
  <si>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</si>
  <si>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</si>
  <si>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</si>
  <si>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</si>
  <si>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</si>
  <si>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</si>
  <si>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</si>
  <si>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</si>
  <si>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</si>
  <si>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</si>
  <si>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</si>
  <si>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</si>
  <si>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</si>
  <si>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</si>
  <si>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</si>
  <si>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</si>
  <si>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</si>
  <si>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</si>
  <si>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</si>
  <si>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</si>
  <si>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</si>
  <si>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</si>
  <si>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</si>
  <si>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</si>
  <si>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</si>
  <si>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</si>
  <si>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</si>
  <si>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</si>
  <si>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</si>
  <si>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</si>
  <si>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</si>
  <si>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</si>
  <si>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</si>
  <si>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</si>
  <si>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</si>
  <si>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</si>
  <si>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</si>
  <si>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</si>
  <si>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</si>
  <si>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</si>
  <si>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</si>
  <si>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</si>
  <si>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</si>
  <si>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</si>
  <si>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</si>
  <si>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</si>
  <si>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</si>
  <si>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</si>
  <si>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</si>
  <si>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</si>
  <si>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</si>
  <si>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</si>
  <si>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</si>
  <si>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</si>
  <si>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</si>
  <si>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</si>
  <si>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</si>
  <si>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</si>
  <si>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</si>
  <si>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</si>
  <si>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</si>
  <si>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</si>
  <si>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</si>
  <si>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</si>
  <si>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</si>
  <si>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</si>
  <si>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</si>
  <si>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</si>
  <si>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</si>
  <si>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</si>
  <si>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</si>
  <si>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</si>
  <si>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</si>
  <si>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</si>
  <si>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</si>
  <si>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</si>
  <si>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</si>
  <si>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</si>
  <si>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</si>
  <si>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</si>
  <si>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</si>
  <si>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</si>
  <si>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</si>
  <si>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</si>
  <si>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</si>
  <si>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</si>
  <si>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</si>
  <si>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</si>
  <si>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</si>
  <si>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</si>
  <si>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</si>
  <si>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</si>
  <si>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</si>
  <si>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</si>
  <si>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</si>
  <si>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</si>
  <si>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</si>
  <si>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</si>
  <si>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</si>
  <si>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</si>
  <si>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</si>
  <si>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</si>
  <si>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</si>
  <si>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</si>
  <si>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</si>
  <si>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</si>
  <si>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</si>
  <si>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</si>
  <si>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</si>
  <si>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</si>
  <si>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</si>
  <si>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</si>
  <si>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</si>
  <si>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</si>
  <si>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</si>
  <si>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</si>
  <si>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</si>
  <si>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</si>
  <si>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</si>
  <si>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</si>
  <si>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</si>
  <si>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</si>
  <si>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</si>
  <si>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</si>
  <si>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</si>
  <si>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</si>
  <si>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</si>
  <si>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</si>
  <si>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</si>
  <si>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</si>
  <si>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</si>
  <si>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</si>
  <si>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</si>
  <si>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</si>
  <si>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</si>
  <si>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</si>
  <si>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</si>
  <si>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</si>
  <si>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</si>
  <si>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</si>
  <si>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</si>
  <si>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</si>
  <si>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</si>
  <si>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</si>
  <si>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</si>
  <si>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</si>
  <si>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</si>
  <si>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</si>
  <si>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</si>
  <si>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</si>
  <si>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</si>
  <si>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</si>
  <si>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</si>
  <si>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</si>
  <si>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</si>
  <si>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</si>
  <si>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</si>
  <si>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</si>
  <si>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</si>
  <si>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</si>
  <si>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</si>
  <si>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</si>
  <si>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</si>
  <si>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</si>
  <si>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</si>
  <si>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</si>
  <si>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</si>
  <si>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</si>
  <si>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</si>
  <si>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</si>
  <si>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</si>
  <si>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</si>
  <si>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</si>
  <si>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</si>
  <si>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</si>
  <si>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</si>
  <si>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</si>
  <si>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</si>
  <si>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</si>
  <si>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</si>
  <si>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</si>
  <si>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</si>
  <si>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</si>
  <si>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</si>
  <si>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</si>
  <si>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</si>
  <si>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</si>
  <si>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</si>
  <si>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</si>
  <si>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</si>
  <si>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</si>
  <si>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</si>
  <si>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</si>
  <si>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</si>
  <si>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</si>
  <si>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</si>
  <si>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</si>
  <si>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</si>
  <si>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</si>
  <si>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</si>
  <si>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</si>
  <si>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</si>
  <si>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</si>
  <si>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</si>
  <si>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</si>
  <si>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</si>
  <si>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</si>
  <si>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</si>
  <si>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</si>
  <si>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</si>
  <si>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</si>
  <si>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</si>
  <si>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</si>
  <si>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</si>
  <si>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</si>
  <si>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</si>
  <si>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</si>
  <si>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</si>
  <si>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</si>
  <si>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</si>
  <si>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</si>
  <si>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</si>
  <si>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</si>
  <si>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</si>
  <si>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</si>
  <si>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</si>
  <si>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</si>
  <si>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</si>
  <si>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</si>
  <si>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</si>
  <si>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</si>
  <si>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</si>
  <si>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</si>
  <si>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</si>
  <si>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</si>
  <si>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</si>
  <si>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</si>
  <si>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</si>
  <si>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</si>
  <si>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</si>
  <si>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</si>
  <si>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</si>
  <si>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</si>
  <si>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</si>
  <si>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</si>
  <si>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</si>
  <si>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</si>
  <si>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</si>
  <si>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</si>
  <si>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</si>
  <si>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</si>
  <si>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</si>
  <si>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</si>
  <si>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</si>
  <si>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</si>
  <si>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</si>
  <si>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</si>
  <si>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</si>
  <si>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</si>
  <si>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</si>
  <si>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</si>
  <si>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</si>
  <si>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</si>
  <si>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</si>
  <si>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</si>
  <si>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</si>
  <si>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</si>
  <si>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</si>
  <si>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</si>
  <si>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</si>
  <si>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</si>
  <si>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</si>
  <si>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</si>
  <si>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</si>
  <si>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</si>
  <si>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</si>
  <si>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</si>
  <si>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</si>
  <si>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</si>
  <si>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</si>
  <si>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</si>
  <si>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</si>
  <si>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</si>
  <si>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</si>
  <si>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</si>
  <si>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</si>
  <si>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</si>
  <si>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</si>
  <si>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</si>
  <si>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</si>
  <si>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</si>
  <si>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</si>
  <si>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</si>
  <si>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</si>
  <si>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</si>
  <si>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</si>
  <si>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</si>
  <si>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</si>
  <si>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</si>
  <si>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</si>
  <si>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</si>
  <si>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</si>
  <si>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</si>
  <si>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</si>
  <si>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</si>
  <si>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</si>
  <si>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</si>
  <si>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</si>
  <si>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</si>
  <si>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</si>
  <si>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</si>
  <si>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</si>
  <si>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</si>
  <si>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</si>
  <si>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</si>
  <si>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</si>
  <si>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</si>
  <si>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</si>
  <si>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</si>
  <si>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</si>
  <si>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</si>
  <si>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</si>
  <si>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</si>
  <si>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</si>
  <si>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</si>
  <si>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</si>
  <si>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</si>
  <si>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</si>
  <si>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</si>
  <si>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</si>
  <si>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</si>
  <si>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</si>
  <si>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</si>
  <si>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</si>
  <si>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</si>
  <si>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</si>
  <si>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</si>
  <si>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</si>
  <si>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</si>
  <si>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</si>
  <si>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</si>
  <si>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</si>
  <si>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</si>
  <si>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</si>
  <si>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</si>
  <si>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</si>
  <si>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</si>
  <si>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</si>
  <si>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</si>
  <si>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</si>
  <si>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</si>
  <si>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</si>
  <si>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</si>
  <si>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</si>
  <si>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</si>
  <si>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</si>
  <si>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</si>
  <si>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</si>
  <si>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</si>
  <si>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</si>
  <si>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</si>
  <si>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</si>
  <si>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</si>
  <si>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</si>
  <si>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</si>
  <si>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</si>
  <si>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</si>
  <si>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</si>
  <si>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</si>
  <si>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</si>
  <si>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</si>
  <si>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</si>
  <si>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</si>
  <si>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</si>
  <si>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</si>
  <si>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</si>
  <si>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</si>
  <si>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</si>
  <si>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</si>
  <si>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</si>
  <si>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</si>
  <si>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</si>
  <si>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</si>
  <si>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</si>
  <si>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</si>
  <si>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</si>
  <si>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</si>
  <si>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</si>
  <si>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</si>
  <si>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</si>
  <si>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</si>
  <si>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</si>
  <si>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</si>
  <si>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</si>
  <si>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</si>
  <si>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</si>
  <si>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</si>
  <si>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</si>
  <si>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</si>
  <si>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</si>
  <si>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</si>
  <si>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</si>
  <si>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</si>
  <si>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</si>
  <si>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</si>
  <si>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</si>
  <si>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</si>
  <si>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</si>
  <si>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</si>
  <si>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</si>
  <si>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</si>
  <si>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</si>
  <si>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</si>
  <si>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</si>
  <si>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</si>
  <si>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</si>
  <si>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</si>
  <si>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</si>
  <si>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</si>
  <si>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</si>
  <si>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</si>
  <si>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</si>
  <si>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</si>
  <si>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</si>
  <si>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</si>
  <si>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</si>
  <si>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</si>
  <si>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</si>
  <si>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</si>
  <si>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</si>
  <si>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</si>
  <si>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</si>
  <si>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</si>
  <si>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</si>
  <si>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</si>
  <si>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</si>
  <si>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</si>
  <si>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</si>
  <si>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</si>
  <si>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</si>
  <si>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</si>
  <si>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</si>
  <si>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</si>
  <si>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</si>
  <si>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</si>
  <si>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</si>
  <si>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</si>
  <si>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</si>
  <si>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</si>
  <si>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</si>
  <si>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</si>
  <si>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</si>
  <si>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</si>
  <si>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</si>
  <si>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</si>
  <si>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</si>
  <si>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</si>
  <si>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</si>
  <si>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</si>
  <si>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</si>
  <si>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</si>
  <si>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</si>
  <si>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</si>
  <si>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</si>
  <si>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</si>
  <si>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</si>
  <si>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</si>
  <si>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</si>
  <si>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</si>
  <si>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</si>
  <si>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</si>
  <si>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</si>
  <si>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</si>
  <si>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</si>
  <si>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</si>
  <si>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</si>
  <si>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</si>
  <si>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</si>
  <si>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</si>
  <si>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</si>
  <si>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</si>
  <si>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</si>
  <si>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</si>
  <si>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</si>
  <si>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</si>
  <si>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</si>
  <si>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</si>
  <si>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</si>
  <si>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</si>
  <si>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</si>
  <si>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</si>
  <si>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</si>
  <si>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</si>
  <si>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</si>
  <si>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</si>
  <si>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</si>
  <si>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</si>
  <si>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</si>
  <si>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</si>
  <si>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</si>
  <si>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</si>
  <si>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</si>
  <si>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</si>
  <si>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</si>
  <si>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</si>
  <si>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</si>
  <si>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</si>
  <si>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</si>
  <si>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</si>
  <si>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</si>
  <si>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</si>
  <si>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</si>
  <si>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</si>
  <si>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</si>
  <si>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</si>
  <si>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</si>
  <si>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</si>
  <si>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</si>
  <si>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</si>
  <si>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</si>
  <si>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</si>
  <si>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</si>
  <si>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</si>
  <si>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</si>
  <si>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</si>
  <si>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</si>
  <si>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</si>
  <si>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</si>
  <si>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</si>
  <si>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</si>
  <si>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</si>
  <si>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</si>
  <si>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</si>
  <si>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</si>
  <si>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</si>
  <si>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</si>
  <si>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</si>
  <si>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</si>
  <si>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</si>
  <si>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</si>
  <si>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</si>
  <si>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</si>
  <si>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</si>
  <si>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</si>
  <si>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</si>
  <si>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</si>
  <si>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</si>
  <si>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</si>
  <si>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</si>
  <si>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</si>
  <si>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</si>
  <si>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</si>
  <si>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</si>
  <si>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</si>
  <si>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</si>
  <si>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</si>
  <si>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</si>
  <si>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</si>
  <si>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</si>
  <si>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</si>
  <si>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</si>
  <si>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</si>
  <si>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</si>
  <si>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</si>
  <si>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</si>
  <si>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</si>
  <si>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</si>
  <si>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</si>
  <si>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</si>
  <si>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</si>
  <si>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</si>
  <si>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</si>
  <si>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</si>
  <si>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</si>
  <si>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</si>
  <si>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</si>
  <si>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</si>
  <si>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</si>
  <si>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</si>
  <si>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</si>
  <si>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</si>
  <si>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</si>
  <si>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</si>
  <si>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</si>
  <si>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</si>
  <si>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</si>
  <si>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</si>
  <si>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</si>
  <si>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</si>
  <si>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</si>
  <si>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</si>
  <si>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</si>
  <si>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</si>
  <si>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</si>
  <si>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</si>
  <si>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</si>
  <si>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</si>
  <si>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</si>
  <si>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</si>
  <si>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</si>
  <si>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</si>
  <si>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</si>
  <si>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</si>
  <si>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</si>
  <si>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</si>
  <si>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</si>
  <si>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</si>
  <si>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</si>
  <si>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</si>
  <si>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</si>
  <si>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</si>
  <si>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</si>
  <si>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</si>
  <si>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</si>
  <si>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</si>
  <si>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</si>
  <si>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</si>
  <si>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</si>
  <si>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</si>
  <si>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</si>
  <si>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</si>
  <si>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</si>
  <si>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</si>
  <si>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</si>
  <si>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</si>
  <si>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</si>
  <si>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</si>
  <si>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</si>
  <si>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</si>
  <si>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</si>
  <si>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</si>
  <si>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</si>
  <si>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</si>
  <si>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</si>
  <si>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</si>
  <si>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</si>
  <si>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</si>
  <si>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</si>
  <si>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</si>
  <si>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</si>
  <si>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</si>
  <si>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</si>
  <si>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</si>
  <si>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</si>
  <si>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</si>
  <si>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</si>
  <si>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</si>
  <si>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</si>
  <si>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</si>
  <si>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</si>
  <si>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</si>
  <si>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</si>
  <si>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</si>
  <si>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</si>
  <si>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</si>
  <si>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</si>
  <si>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</si>
  <si>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</si>
  <si>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</si>
  <si>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</si>
  <si>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</si>
  <si>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</si>
  <si>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</si>
  <si>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</si>
  <si>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</si>
  <si>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</si>
  <si>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</si>
  <si>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</si>
  <si>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</si>
  <si>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</si>
  <si>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</si>
  <si>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</si>
  <si>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</si>
  <si>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</si>
  <si>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</si>
  <si>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</si>
  <si>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</si>
  <si>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</si>
  <si>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</si>
  <si>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</si>
  <si>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</si>
  <si>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</si>
  <si>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</si>
  <si>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</si>
  <si>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</si>
  <si>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</si>
  <si>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</si>
  <si>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</si>
  <si>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</si>
  <si>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</si>
  <si>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</si>
  <si>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</si>
  <si>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</si>
  <si>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</si>
  <si>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</si>
  <si>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</si>
  <si>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</si>
  <si>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</si>
  <si>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</si>
  <si>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</si>
  <si>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</si>
  <si>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</si>
  <si>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</si>
  <si>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</si>
  <si>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</si>
  <si>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</si>
  <si>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</si>
  <si>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</si>
  <si>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</si>
  <si>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</si>
  <si>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</si>
  <si>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</si>
  <si>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</si>
  <si>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</si>
  <si>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</si>
  <si>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</si>
  <si>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</si>
  <si>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</si>
  <si>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</si>
  <si>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</si>
  <si>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</si>
  <si>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</si>
  <si>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</si>
  <si>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</si>
  <si>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</si>
  <si>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</si>
  <si>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</si>
  <si>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</si>
  <si>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</si>
  <si>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</si>
  <si>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</si>
  <si>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</si>
  <si>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</si>
  <si>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</si>
  <si>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</si>
  <si>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</si>
  <si>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</si>
  <si>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</si>
  <si>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</si>
  <si>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</si>
  <si>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</si>
  <si>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EN AMONT DE MONTBRUN BOCAGE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</si>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</sst>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6" activeCellId="0" sqref="D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557116</v>
      </c>
      <c r="G10" s="25"/>
      <c r="H10" s="25"/>
    </row>
    <row r="11" customFormat="false" ht="15" hidden="false" customHeight="false" outlineLevel="0" collapsed="false">
      <c r="A11" s="26" t="s">
        <v>5183</v>
      </c>
      <c r="B11" s="30" t="n">
        <v>43636</v>
      </c>
      <c r="D11" s="26" t="s">
        <v>5184</v>
      </c>
      <c r="E11" s="29" t="n">
        <v>6224422</v>
      </c>
      <c r="G11" s="25"/>
      <c r="H11" s="25"/>
    </row>
    <row r="12" customFormat="false" ht="15" hidden="false" customHeight="false" outlineLevel="0" collapsed="false">
      <c r="A12" s="26" t="s">
        <v>5185</v>
      </c>
      <c r="B12" s="29" t="s">
        <v>5186</v>
      </c>
      <c r="D12" s="26" t="s">
        <v>5187</v>
      </c>
      <c r="E12" s="29" t="n">
        <v>557211</v>
      </c>
      <c r="G12" s="25"/>
      <c r="H12" s="25"/>
    </row>
    <row r="13" customFormat="false" ht="17.25" hidden="false" customHeight="true" outlineLevel="0" collapsed="false">
      <c r="A13" s="12"/>
      <c r="B13" s="31"/>
      <c r="D13" s="26" t="s">
        <v>5188</v>
      </c>
      <c r="E13" s="29" t="n">
        <v>6224439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557116</v>
      </c>
    </row>
    <row r="18" customFormat="false" ht="15" hidden="false" customHeight="false" outlineLevel="0" collapsed="false">
      <c r="A18" s="36"/>
      <c r="B18" s="37" t="s">
        <v>5196</v>
      </c>
      <c r="C18" s="38" t="n">
        <f aca="false">E11</f>
        <v>6224422</v>
      </c>
    </row>
    <row r="19" customFormat="false" ht="15" hidden="false" customHeight="false" outlineLevel="0" collapsed="false">
      <c r="A19" s="33" t="s">
        <v>5197</v>
      </c>
      <c r="B19" s="39" t="n">
        <v>316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14</v>
      </c>
      <c r="D35" s="52" t="s">
        <v>5215</v>
      </c>
      <c r="E35" s="53" t="n">
        <v>86</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2.11</v>
      </c>
      <c r="C37" s="50"/>
      <c r="D37" s="55" t="s">
        <v>5219</v>
      </c>
      <c r="E37" s="34" t="n">
        <v>3.2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1</v>
      </c>
    </row>
    <row r="58" s="17" customFormat="true" ht="15" hidden="false" customHeight="false" outlineLevel="0" collapsed="false">
      <c r="A58" s="33" t="s">
        <v>5238</v>
      </c>
      <c r="B58" s="62" t="n">
        <v>2</v>
      </c>
      <c r="C58" s="50"/>
      <c r="D58" s="26" t="s">
        <v>5238</v>
      </c>
      <c r="E58" s="62" t="n">
        <v>5</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t="n">
        <v>3</v>
      </c>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4</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2</v>
      </c>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0.01</v>
      </c>
      <c r="F97" s="82" t="s">
        <v>5274</v>
      </c>
      <c r="G97" s="83"/>
      <c r="H97" s="84"/>
    </row>
    <row r="98" customFormat="false" ht="15" hidden="false" customHeight="false" outlineLevel="0" collapsed="false">
      <c r="A98" s="78" t="s">
        <v>2095</v>
      </c>
      <c r="B98" s="79" t="str">
        <f aca="false">IF(A98="NEWCOD",IF(ISBLANK(G98),"renseigner le champ 'Nouveau taxon'",G98),VLOOKUP(A98,'Ref Taxo'!A:B,2,FALSE()))</f>
        <v>Gongrosira</v>
      </c>
      <c r="C98" s="80" t="n">
        <f aca="false">IF(A98="NEWCOD",IF(ISBLANK(H98),"NoCod",H98),VLOOKUP(A98,'Ref Taxo'!A:D,4,FALSE()))</f>
        <v>30105</v>
      </c>
      <c r="D98" s="81" t="n">
        <v>0.01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5274</v>
      </c>
      <c r="G99" s="85"/>
      <c r="H99" s="86"/>
    </row>
    <row r="100" customFormat="false" ht="15" hidden="false" customHeight="false" outlineLevel="0" collapsed="false">
      <c r="A100" s="78" t="s">
        <v>3031</v>
      </c>
      <c r="B100" s="79" t="str">
        <f aca="false">IF(A100="NEWCOD",IF(ISBLANK(G100),"renseigner le champ 'Nouveau taxon'",G100),VLOOKUP(A100,'Ref Taxo'!A:B,2,FALSE()))</f>
        <v>Mougeotia</v>
      </c>
      <c r="C100" s="80" t="n">
        <f aca="false">IF(A100="NEWCOD",IF(ISBLANK(H100),"NoCod",H100),VLOOKUP(A100,'Ref Taxo'!A:D,4,FALSE()))</f>
        <v>1146</v>
      </c>
      <c r="D100" s="81" t="n">
        <v>0.01</v>
      </c>
      <c r="E100" s="82"/>
      <c r="F100" s="82" t="s">
        <v>5274</v>
      </c>
      <c r="G100" s="85"/>
      <c r="H100" s="86"/>
    </row>
    <row r="101" customFormat="false" ht="15" hidden="false" customHeight="false" outlineLevel="0" collapsed="false">
      <c r="A101" s="78" t="s">
        <v>1177</v>
      </c>
      <c r="B101" s="79" t="str">
        <f aca="false">IF(A101="NEWCOD",IF(ISBLANK(G101),"renseigner le champ 'Nouveau taxon'",G101),VLOOKUP(A101,'Ref Taxo'!A:B,2,FALSE()))</f>
        <v>Conocephalum conicum</v>
      </c>
      <c r="C101" s="80" t="n">
        <f aca="false">IF(A101="NEWCOD",IF(ISBLANK(H101),"NoCod",H101),VLOOKUP(A101,'Ref Taxo'!A:D,4,FALSE()))</f>
        <v>1176</v>
      </c>
      <c r="D101" s="81" t="n">
        <v>0.01</v>
      </c>
      <c r="E101" s="82" t="n">
        <v>0.01</v>
      </c>
      <c r="F101" s="82" t="s">
        <v>5274</v>
      </c>
      <c r="G101" s="85"/>
      <c r="H101" s="86"/>
    </row>
    <row r="102" customFormat="false" ht="15" hidden="false" customHeight="false" outlineLevel="0" collapsed="false">
      <c r="A102" s="78" t="s">
        <v>3367</v>
      </c>
      <c r="B102" s="79" t="str">
        <f aca="false">IF(A102="NEWCOD",IF(ISBLANK(G102),"renseigner le champ 'Nouveau taxon'",G102),VLOOKUP(A102,'Ref Taxo'!A:B,2,FALSE()))</f>
        <v>Pellia endiviifolia</v>
      </c>
      <c r="C102" s="80" t="n">
        <f aca="false">IF(A102="NEWCOD",IF(ISBLANK(H102),"NoCod",H102),VLOOKUP(A102,'Ref Taxo'!A:D,4,FALSE()))</f>
        <v>1197</v>
      </c>
      <c r="D102" s="81" t="n">
        <v>0.01</v>
      </c>
      <c r="E102" s="82" t="n">
        <v>0.01</v>
      </c>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c r="F103" s="82" t="s">
        <v>5274</v>
      </c>
      <c r="G103" s="85"/>
      <c r="H103" s="86"/>
    </row>
    <row r="104" customFormat="false" ht="1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0.1</v>
      </c>
      <c r="E104" s="82"/>
      <c r="F104" s="82" t="s">
        <v>5274</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c r="E105" s="82" t="n">
        <v>0.01</v>
      </c>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2019-12-03T10:55:15Z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