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1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<sst xmlns="http://schemas.openxmlformats.org/spreadsheetml/2006/main" count="6486" uniqueCount="5304">
  <si>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</si>
  <si>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</si>
  <si>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</si>
  <si>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</si>
  <si>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</si>
  <si>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</si>
  <si>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</si>
  <si>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</si>
  <si>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</si>
  <si>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</si>
  <si>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</si>
  <si>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</si>
  <si>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</si>
  <si>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</si>
  <si>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</si>
  <si>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</si>
  <si>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</si>
  <si>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</si>
  <si>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</si>
  <si>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</si>
  <si>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</si>
  <si>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</si>
  <si>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</si>
  <si>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</si>
  <si>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</si>
  <si>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</si>
  <si>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</si>
  <si>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</si>
  <si>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</si>
  <si>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</si>
  <si>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</si>
  <si>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</si>
  <si>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</si>
  <si>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</si>
  <si>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</si>
  <si>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</si>
  <si>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</si>
  <si>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</si>
  <si>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</si>
  <si>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</si>
  <si>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</si>
  <si>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</si>
  <si>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</si>
  <si>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</si>
  <si>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</si>
  <si>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</si>
  <si>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</si>
  <si>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</si>
  <si>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</si>
  <si>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</si>
  <si>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</si>
  <si>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</si>
  <si>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</si>
  <si>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</si>
  <si>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</si>
  <si>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</si>
  <si>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</si>
  <si>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</si>
  <si>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</si>
  <si>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</si>
  <si>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</si>
  <si>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</si>
  <si>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</si>
  <si>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</si>
  <si>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</si>
  <si>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</si>
  <si>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</si>
  <si>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</si>
  <si>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</si>
  <si>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</si>
  <si>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</si>
  <si>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</si>
  <si>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</si>
  <si>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</si>
  <si>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</si>
  <si>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</si>
  <si>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</si>
  <si>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</si>
  <si>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</si>
  <si>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</si>
  <si>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</si>
  <si>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</si>
  <si>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</si>
  <si>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</si>
  <si>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</si>
  <si>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</si>
  <si>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</si>
  <si>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</si>
  <si>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</si>
  <si>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</si>
  <si>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</si>
  <si>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</si>
  <si>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</si>
  <si>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</si>
  <si>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</si>
  <si>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</si>
  <si>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</si>
  <si>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</si>
  <si>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</si>
  <si>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</si>
  <si>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</si>
  <si>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</si>
  <si>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</si>
  <si>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</si>
  <si>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</si>
  <si>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</si>
  <si>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</si>
  <si>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</si>
  <si>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</si>
  <si>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</si>
  <si>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</si>
  <si>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</si>
  <si>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</si>
  <si>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</si>
  <si>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</si>
  <si>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</si>
  <si>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</si>
  <si>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</si>
  <si>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</si>
  <si>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</si>
  <si>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</si>
  <si>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</si>
  <si>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</si>
  <si>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</si>
  <si>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</si>
  <si>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</si>
  <si>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</si>
  <si>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</si>
  <si>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</si>
  <si>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</si>
  <si>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</si>
  <si>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</si>
  <si>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</si>
  <si>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</si>
  <si>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</si>
  <si>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</si>
  <si>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</si>
  <si>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</si>
  <si>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</si>
  <si>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</si>
  <si>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</si>
  <si>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</si>
  <si>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</si>
  <si>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</si>
  <si>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</si>
  <si>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</si>
  <si>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</si>
  <si>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</si>
  <si>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</si>
  <si>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</si>
  <si>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</si>
  <si>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</si>
  <si>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</si>
  <si>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</si>
  <si>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</si>
  <si>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</si>
  <si>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</si>
  <si>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</si>
  <si>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</si>
  <si>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</si>
  <si>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</si>
  <si>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</si>
  <si>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</si>
  <si>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</si>
  <si>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</si>
  <si>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</si>
  <si>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</si>
  <si>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</si>
  <si>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</si>
  <si>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</si>
  <si>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</si>
  <si>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</si>
  <si>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</si>
  <si>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</si>
  <si>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</si>
  <si>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</si>
  <si>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</si>
  <si>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</si>
  <si>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</si>
  <si>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</si>
  <si>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</si>
  <si>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</si>
  <si>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</si>
  <si>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</si>
  <si>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</si>
  <si>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</si>
  <si>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</si>
  <si>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</si>
  <si>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</si>
  <si>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</si>
  <si>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</si>
  <si>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</si>
  <si>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</si>
  <si>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</si>
  <si>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</si>
  <si>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</si>
  <si>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</si>
  <si>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</si>
  <si>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</si>
  <si>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</si>
  <si>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</si>
  <si>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</si>
  <si>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</si>
  <si>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</si>
  <si>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</si>
  <si>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</si>
  <si>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</si>
  <si>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</si>
  <si>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</si>
  <si>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</si>
  <si>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</si>
  <si>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</si>
  <si>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</si>
  <si>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</si>
  <si>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</si>
  <si>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</si>
  <si>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</si>
  <si>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</si>
  <si>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</si>
  <si>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</si>
  <si>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</si>
  <si>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</si>
  <si>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</si>
  <si>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</si>
  <si>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</si>
  <si>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</si>
  <si>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</si>
  <si>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</si>
  <si>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</si>
  <si>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</si>
  <si>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</si>
  <si>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</si>
  <si>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</si>
  <si>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</si>
  <si>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</si>
  <si>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</si>
  <si>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</si>
  <si>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</si>
  <si>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</si>
  <si>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</si>
  <si>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</si>
  <si>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</si>
  <si>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</si>
  <si>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</si>
  <si>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</si>
  <si>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</si>
  <si>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</si>
  <si>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</si>
  <si>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</si>
  <si>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</si>
  <si>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</si>
  <si>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</si>
  <si>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</si>
  <si>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</si>
  <si>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</si>
  <si>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</si>
  <si>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</si>
  <si>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</si>
  <si>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</si>
  <si>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</si>
  <si>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</si>
  <si>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</si>
  <si>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</si>
  <si>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</si>
  <si>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</si>
  <si>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</si>
  <si>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</si>
  <si>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</si>
  <si>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</si>
  <si>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</si>
  <si>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</si>
  <si>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</si>
  <si>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</si>
  <si>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</si>
  <si>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</si>
  <si>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</si>
  <si>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</si>
  <si>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</si>
  <si>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</si>
  <si>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</si>
  <si>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</si>
  <si>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</si>
  <si>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</si>
  <si>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</si>
  <si>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</si>
  <si>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</si>
  <si>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</si>
  <si>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</si>
  <si>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</si>
  <si>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</si>
  <si>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</si>
  <si>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</si>
  <si>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</si>
  <si>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</si>
  <si>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</si>
  <si>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</si>
  <si>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</si>
  <si>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</si>
  <si>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</si>
  <si>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</si>
  <si>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</si>
  <si>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</si>
  <si>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</si>
  <si>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</si>
  <si>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</si>
  <si>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</si>
  <si>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</si>
  <si>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</si>
  <si>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</si>
  <si>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</si>
  <si>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</si>
  <si>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</si>
  <si>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</si>
  <si>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</si>
  <si>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</si>
  <si>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</si>
  <si>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</si>
  <si>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</si>
  <si>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</si>
  <si>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</si>
  <si>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</si>
  <si>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</si>
  <si>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</si>
  <si>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</si>
  <si>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</si>
  <si>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</si>
  <si>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</si>
  <si>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</si>
  <si>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</si>
  <si>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</si>
  <si>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</si>
  <si>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</si>
  <si>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</si>
  <si>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</si>
  <si>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</si>
  <si>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</si>
  <si>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</si>
  <si>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</si>
  <si>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</si>
  <si>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</si>
  <si>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</si>
  <si>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</si>
  <si>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</si>
  <si>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</si>
  <si>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</si>
  <si>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</si>
  <si>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</si>
  <si>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</si>
  <si>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</si>
  <si>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</si>
  <si>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</si>
  <si>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</si>
  <si>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</si>
  <si>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</si>
  <si>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</si>
  <si>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</si>
  <si>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</si>
  <si>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</si>
  <si>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</si>
  <si>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</si>
  <si>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</si>
  <si>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</si>
  <si>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</si>
  <si>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</si>
  <si>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</si>
  <si>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</si>
  <si>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</si>
  <si>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</si>
  <si>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</si>
  <si>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</si>
  <si>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</si>
  <si>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</si>
  <si>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</si>
  <si>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</si>
  <si>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</si>
  <si>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</si>
  <si>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</si>
  <si>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</si>
  <si>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</si>
  <si>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</si>
  <si>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</si>
  <si>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</si>
  <si>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</si>
  <si>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</si>
  <si>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</si>
  <si>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</si>
  <si>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</si>
  <si>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</si>
  <si>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</si>
  <si>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</si>
  <si>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</si>
  <si>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</si>
  <si>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</si>
  <si>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</si>
  <si>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</si>
  <si>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</si>
  <si>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</si>
  <si>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</si>
  <si>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</si>
  <si>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</si>
  <si>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</si>
  <si>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</si>
  <si>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</si>
  <si>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</si>
  <si>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</si>
  <si>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</si>
  <si>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</si>
  <si>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</si>
  <si>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</si>
  <si>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</si>
  <si>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</si>
  <si>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</si>
  <si>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</si>
  <si>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</si>
  <si>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</si>
  <si>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</si>
  <si>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</si>
  <si>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</si>
  <si>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</si>
  <si>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</si>
  <si>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</si>
  <si>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</si>
  <si>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</si>
  <si>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</si>
  <si>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</si>
  <si>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</si>
  <si>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</si>
  <si>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</si>
  <si>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</si>
  <si>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</si>
  <si>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</si>
  <si>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</si>
  <si>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</si>
  <si>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</si>
  <si>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</si>
  <si>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</si>
  <si>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</si>
  <si>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</si>
  <si>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</si>
  <si>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</si>
  <si>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</si>
  <si>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</si>
  <si>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</si>
  <si>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</si>
  <si>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</si>
  <si>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</si>
  <si>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</si>
  <si>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</si>
  <si>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</si>
  <si>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</si>
  <si>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</si>
  <si>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</si>
  <si>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</si>
  <si>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</si>
  <si>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</si>
  <si>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</si>
  <si>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</si>
  <si>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</si>
  <si>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</si>
  <si>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</si>
  <si>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</si>
  <si>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</si>
  <si>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</si>
  <si>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</si>
  <si>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</si>
  <si>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</si>
  <si>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</si>
  <si>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</si>
  <si>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</si>
  <si>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</si>
  <si>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</si>
  <si>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</si>
  <si>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</si>
  <si>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</si>
  <si>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</si>
  <si>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</si>
  <si>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</si>
  <si>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</si>
  <si>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</si>
  <si>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</si>
  <si>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</si>
  <si>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</si>
  <si>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</si>
  <si>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</si>
  <si>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</si>
  <si>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</si>
  <si>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</si>
  <si>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</si>
  <si>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</si>
  <si>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</si>
  <si>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</si>
  <si>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</si>
  <si>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</si>
  <si>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</si>
  <si>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</si>
  <si>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</si>
  <si>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</si>
  <si>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</si>
  <si>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</si>
  <si>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</si>
  <si>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</si>
  <si>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</si>
  <si>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</si>
  <si>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</si>
  <si>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</si>
  <si>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</si>
  <si>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</si>
  <si>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</si>
  <si>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</si>
  <si>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</si>
  <si>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</si>
  <si>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</si>
  <si>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</si>
  <si>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</si>
  <si>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</si>
  <si>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</si>
  <si>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</si>
  <si>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</si>
  <si>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</si>
  <si>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</si>
  <si>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</si>
  <si>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</si>
  <si>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</si>
  <si>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</si>
  <si>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</si>
  <si>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</si>
  <si>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</si>
  <si>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</si>
  <si>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</si>
  <si>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</si>
  <si>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</si>
  <si>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</si>
  <si>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</si>
  <si>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</si>
  <si>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</si>
  <si>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</si>
  <si>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</si>
  <si>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</si>
  <si>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</si>
  <si>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</si>
  <si>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</si>
  <si>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</si>
  <si>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</si>
  <si>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</si>
  <si>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</si>
  <si>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</si>
  <si>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</si>
  <si>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</si>
  <si>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</si>
  <si>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</si>
  <si>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</si>
  <si>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</si>
  <si>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</si>
  <si>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</si>
  <si>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</si>
  <si>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</si>
  <si>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</si>
  <si>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</si>
  <si>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</si>
  <si>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</si>
  <si>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</si>
  <si>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</si>
  <si>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</si>
  <si>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</si>
  <si>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</si>
  <si>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</si>
  <si>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</si>
  <si>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</si>
  <si>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</si>
  <si>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</si>
  <si>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</si>
  <si>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</si>
  <si>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</si>
  <si>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</si>
  <si>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</si>
  <si>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</si>
  <si>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</si>
  <si>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</si>
  <si>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</si>
  <si>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</si>
  <si>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</si>
  <si>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</si>
  <si>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</si>
  <si>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</si>
  <si>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</si>
  <si>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</si>
  <si>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</si>
  <si>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</si>
  <si>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</si>
  <si>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</si>
  <si>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</si>
  <si>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</si>
  <si>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</si>
  <si>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</si>
  <si>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</si>
  <si>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</si>
  <si>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</si>
  <si>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</si>
  <si>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</si>
  <si>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</si>
  <si>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</si>
  <si>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</si>
  <si>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</si>
  <si>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</si>
  <si>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</si>
  <si>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</si>
  <si>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</si>
  <si>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</si>
  <si>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</si>
  <si>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</si>
  <si>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</si>
  <si>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</si>
  <si>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</si>
  <si>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</si>
  <si>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</si>
  <si>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</si>
  <si>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</si>
  <si>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</si>
  <si>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</si>
  <si>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</si>
  <si>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</si>
  <si>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</si>
  <si>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</si>
  <si>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</si>
  <si>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</si>
  <si>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</si>
  <si>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</si>
  <si>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</si>
  <si>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</si>
  <si>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</si>
  <si>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</si>
  <si>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</si>
  <si>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</si>
  <si>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</si>
  <si>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</si>
  <si>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</si>
  <si>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</si>
  <si>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</si>
  <si>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</si>
  <si>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</si>
  <si>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</si>
  <si>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</si>
  <si>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</si>
  <si>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</si>
  <si>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</si>
  <si>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</si>
  <si>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</si>
  <si>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</si>
  <si>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</si>
  <si>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</si>
  <si>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</si>
  <si>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</si>
  <si>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</si>
  <si>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</si>
  <si>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</si>
  <si>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</si>
  <si>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</si>
  <si>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</si>
  <si>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</si>
  <si>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</si>
  <si>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</si>
  <si>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</si>
  <si>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</si>
  <si>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</si>
  <si>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</si>
  <si>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</si>
  <si>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</si>
  <si>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</si>
  <si>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</si>
  <si>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</si>
  <si>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</si>
  <si>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</si>
  <si>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</si>
  <si>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</si>
  <si>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</si>
  <si>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</si>
  <si>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</si>
  <si>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</si>
  <si>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</si>
  <si>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</si>
  <si>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</si>
  <si>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</si>
  <si>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</si>
  <si>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</si>
  <si>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</si>
  <si>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</si>
  <si>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</si>
  <si>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</si>
  <si>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</si>
  <si>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</si>
  <si>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</si>
  <si>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</si>
  <si>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</si>
  <si>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</si>
  <si>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</si>
  <si>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</si>
  <si>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</si>
  <si>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</si>
  <si>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</si>
  <si>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</si>
  <si>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</si>
  <si>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</si>
  <si>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</si>
  <si>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</si>
  <si>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</si>
  <si>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</si>
  <si>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</si>
  <si>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</si>
  <si>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</si>
  <si>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</si>
  <si>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</si>
  <si>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</si>
  <si>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</si>
  <si>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</si>
  <si>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</si>
  <si>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</si>
  <si>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</si>
  <si>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</si>
  <si>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</si>
  <si>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</si>
  <si>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</si>
  <si>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</si>
  <si>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</si>
  <si>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</si>
  <si>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</si>
  <si>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</si>
  <si>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</si>
  <si>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</si>
  <si>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</si>
  <si>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</si>
  <si>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</si>
  <si>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</si>
  <si>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</si>
  <si>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</si>
  <si>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</si>
  <si>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</si>
  <si>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</si>
  <si>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</si>
  <si>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</si>
  <si>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</si>
  <si>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</si>
  <si>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</si>
  <si>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</si>
  <si>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</si>
  <si>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</si>
  <si>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</si>
  <si>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</si>
  <si>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</si>
  <si>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</si>
  <si>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</si>
  <si>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</si>
  <si>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</si>
  <si>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</si>
  <si>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</si>
  <si>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</si>
  <si>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</si>
  <si>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</si>
  <si>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</si>
  <si>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</si>
  <si>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</si>
  <si>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</si>
  <si>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</si>
  <si>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</si>
  <si>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</si>
  <si>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</si>
  <si>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</si>
  <si>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</si>
  <si>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</si>
  <si>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</si>
  <si>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</si>
  <si>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</si>
  <si>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</si>
  <si>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</si>
  <si>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</si>
  <si>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</si>
  <si>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</si>
  <si>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</si>
  <si>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</si>
  <si>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</si>
  <si>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</si>
  <si>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</si>
  <si>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</si>
  <si>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</si>
  <si>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</si>
  <si>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</si>
  <si>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</si>
  <si>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</si>
  <si>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</si>
  <si>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</si>
  <si>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</si>
  <si>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</si>
  <si>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</si>
  <si>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</si>
  <si>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</si>
  <si>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</si>
  <si>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</si>
  <si>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</si>
  <si>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</si>
  <si>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</si>
  <si>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</si>
  <si>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</si>
  <si>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</si>
  <si>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</si>
  <si>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</si>
  <si>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</si>
  <si>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</si>
  <si>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</si>
  <si>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</si>
  <si>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</si>
  <si>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</si>
  <si>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</si>
  <si>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</si>
  <si>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</si>
  <si>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</si>
  <si>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</si>
  <si>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</si>
  <si>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</si>
  <si>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</si>
  <si>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</si>
  <si>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</si>
  <si>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</si>
  <si>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</si>
  <si>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</si>
  <si>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</si>
  <si>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</si>
  <si>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</si>
  <si>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</si>
  <si>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</si>
  <si>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</si>
  <si>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</si>
  <si>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</si>
  <si>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</si>
  <si>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</si>
  <si>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</si>
  <si>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</si>
  <si>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</si>
  <si>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</si>
  <si>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</si>
  <si>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</si>
  <si>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</si>
  <si>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</si>
  <si>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</si>
  <si>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</si>
  <si>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</si>
  <si>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</si>
  <si>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</si>
  <si>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</si>
  <si>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</si>
  <si>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</si>
  <si>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</si>
  <si>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</si>
  <si>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</si>
  <si>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</si>
  <si>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</si>
  <si>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</si>
  <si>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</si>
  <si>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</si>
  <si>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</si>
  <si>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</si>
  <si>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</si>
  <si>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</si>
  <si>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</si>
  <si>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</si>
  <si>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</si>
  <si>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</si>
  <si>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</si>
  <si>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</si>
  <si>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</si>
  <si>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</si>
  <si>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</si>
  <si>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</si>
  <si>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</si>
  <si>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</si>
  <si>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</si>
  <si>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</si>
  <si>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</si>
  <si>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</si>
  <si>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</si>
  <si>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</si>
  <si>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</si>
  <si>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</si>
  <si>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</si>
  <si>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</si>
  <si>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</si>
  <si>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</si>
  <si>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</si>
  <si>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</si>
  <si>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</si>
  <si>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</si>
  <si>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</si>
  <si>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</si>
  <si>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</si>
  <si>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</si>
  <si>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</si>
  <si>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</si>
  <si>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</si>
  <si>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</si>
  <si>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</si>
  <si>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</si>
  <si>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</si>
  <si>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</si>
  <si>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</si>
  <si>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</si>
  <si>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</si>
  <si>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</si>
  <si>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</si>
  <si>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</si>
  <si>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</si>
  <si>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</si>
  <si>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</si>
  <si>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</si>
  <si>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</si>
  <si>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</si>
  <si>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</si>
  <si>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</si>
  <si>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</si>
  <si>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</si>
  <si>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</si>
  <si>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</si>
  <si>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</si>
  <si>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</si>
  <si>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</si>
  <si>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</si>
  <si>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</si>
  <si>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</si>
  <si>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</si>
  <si>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</si>
  <si>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</si>
  <si>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</si>
  <si>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</si>
  <si>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</si>
  <si>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</si>
  <si>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</si>
  <si>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</si>
  <si>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</si>
  <si>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</si>
  <si>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</si>
  <si>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</si>
  <si>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</si>
  <si>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</si>
  <si>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</si>
  <si>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</si>
  <si>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</si>
  <si>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</si>
  <si>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</si>
  <si>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</si>
  <si>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</si>
  <si>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</si>
  <si>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</si>
  <si>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</si>
  <si>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</si>
  <si>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</si>
  <si>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</si>
  <si>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</si>
  <si>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</si>
  <si>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</si>
  <si>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</si>
  <si>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</si>
  <si>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</si>
  <si>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</si>
  <si>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</si>
  <si>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</si>
  <si>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</si>
  <si>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</si>
  <si>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</si>
  <si>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</si>
  <si>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</si>
  <si>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</si>
  <si>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</si>
  <si>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</si>
  <si>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</si>
  <si>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</si>
  <si>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</si>
  <si>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</si>
  <si>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</si>
  <si>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</si>
  <si>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</si>
  <si>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</si>
  <si>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</si>
  <si>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</si>
  <si>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</si>
  <si>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</si>
  <si>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</si>
  <si>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</si>
  <si>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</si>
  <si>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</si>
  <si>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</si>
  <si>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</si>
  <si>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</si>
  <si>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</si>
  <si>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</si>
  <si>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</si>
  <si>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</si>
  <si>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</si>
  <si>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</si>
  <si>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</si>
  <si>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</si>
  <si>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</si>
  <si>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</si>
  <si>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</si>
  <si>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</si>
  <si>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</si>
  <si>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</si>
  <si>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</si>
  <si>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</si>
  <si>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</si>
  <si>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</si>
  <si>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</si>
  <si>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</si>
  <si>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</si>
  <si>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</si>
  <si>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</si>
  <si>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</si>
  <si>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</si>
  <si>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</si>
  <si>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</si>
  <si>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</si>
  <si>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</si>
  <si>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</si>
  <si>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</si>
  <si>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</si>
  <si>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</si>
  <si>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</si>
  <si>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</si>
  <si>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</si>
  <si>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</si>
  <si>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</si>
  <si>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</si>
  <si>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</si>
  <si>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</si>
  <si>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</si>
  <si>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</si>
  <si>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</si>
  <si>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</si>
  <si>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</si>
  <si>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</si>
  <si>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</si>
  <si>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</si>
  <si>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</si>
  <si>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</si>
  <si>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</si>
  <si>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</si>
  <si>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</si>
  <si>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</si>
  <si>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</si>
  <si>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</si>
  <si>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</si>
  <si>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</si>
  <si>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</si>
  <si>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</si>
  <si>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</si>
  <si>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</si>
  <si>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</si>
  <si>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</si>
  <si>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</si>
  <si>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</si>
  <si>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</si>
  <si>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</si>
  <si>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</si>
  <si>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</si>
  <si>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</si>
  <si>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</si>
  <si>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</si>
  <si>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</si>
  <si>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</si>
  <si>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</si>
  <si>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</si>
  <si>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</si>
  <si>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</si>
  <si>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</si>
  <si>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</si>
  <si>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</si>
  <si>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</si>
  <si>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</si>
  <si>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</si>
  <si>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</si>
  <si>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</si>
  <si>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</si>
  <si>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</si>
  <si>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</si>
  <si>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</si>
  <si>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</si>
  <si>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</si>
  <si>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</si>
  <si>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</si>
  <si>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</si>
  <si>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</si>
  <si>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</si>
  <si>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</si>
  <si>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</si>
  <si>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</si>
  <si>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</si>
  <si>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</si>
  <si>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</si>
  <si>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</si>
  <si>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</si>
  <si>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</si>
  <si>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</si>
  <si>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</si>
  <si>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</si>
  <si>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</si>
  <si>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</si>
  <si>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</si>
  <si>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</si>
  <si>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</si>
  <si>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</si>
  <si>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</si>
  <si>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</si>
  <si>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</si>
  <si>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</si>
  <si>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</si>
  <si>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</si>
  <si>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</si>
  <si>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</si>
  <si>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</si>
  <si>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</si>
  <si>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</si>
  <si>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</si>
  <si>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</si>
  <si>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</si>
  <si>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</si>
  <si>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</si>
  <si>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</si>
  <si>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</si>
  <si>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</si>
  <si>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</si>
  <si>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</si>
  <si>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</si>
  <si>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</si>
  <si>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</si>
  <si>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</si>
  <si>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</si>
  <si>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</si>
  <si>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</si>
  <si>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</si>
  <si>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</si>
  <si>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</si>
  <si>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</si>
  <si>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</si>
  <si>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</si>
  <si>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</si>
  <si>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</si>
  <si>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</si>
  <si>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</si>
  <si>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</si>
  <si>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</si>
  <si>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</si>
  <si>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</si>
  <si>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</si>
  <si>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</si>
  <si>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</si>
  <si>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</si>
  <si>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</si>
  <si>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</si>
  <si>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</si>
  <si>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</si>
  <si>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</si>
  <si>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</si>
  <si>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</si>
  <si>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</si>
  <si>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</si>
  <si>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</si>
  <si>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</si>
  <si>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</si>
  <si>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</si>
  <si>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</si>
  <si>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</si>
  <si>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</si>
  <si>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</si>
  <si>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</si>
  <si>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</si>
  <si>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</si>
  <si>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</si>
  <si>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</si>
  <si>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</si>
  <si>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</si>
  <si>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</si>
  <si>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</si>
  <si>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</si>
  <si>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</si>
  <si>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</si>
  <si>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</si>
  <si>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</si>
  <si>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</si>
  <si>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</si>
  <si>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</si>
  <si>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</si>
  <si>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</si>
  <si>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</si>
  <si>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</si>
  <si>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</si>
  <si>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</si>
  <si>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</si>
  <si>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</si>
  <si>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</si>
  <si>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</si>
  <si>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</si>
  <si>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</si>
  <si>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</si>
  <si>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</si>
  <si>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</si>
  <si>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</si>
  <si>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</si>
  <si>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</si>
  <si>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</si>
  <si>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</si>
  <si>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</si>
  <si>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</si>
  <si>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</si>
  <si>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</si>
  <si>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</si>
  <si>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</si>
  <si>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</si>
  <si>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</si>
  <si>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</si>
  <si>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</si>
  <si>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</si>
  <si>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</si>
  <si>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</si>
  <si>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</si>
  <si>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</si>
  <si>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</si>
  <si>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</si>
  <si>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</si>
  <si>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</si>
  <si>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</si>
  <si>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</si>
  <si>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</si>
  <si>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</si>
  <si>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</si>
  <si>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</si>
  <si>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</si>
  <si>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</si>
  <si>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</si>
  <si>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</si>
  <si>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</si>
  <si>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</si>
  <si>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</si>
  <si>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</si>
  <si>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</si>
  <si>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</si>
  <si>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</si>
  <si>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</si>
  <si>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</si>
  <si>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</si>
  <si>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</si>
  <si>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</si>
  <si>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</si>
  <si>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</si>
  <si>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</si>
  <si>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</si>
  <si>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</si>
  <si>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</si>
  <si>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</si>
  <si>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</si>
  <si>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</si>
  <si>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</si>
  <si>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</si>
  <si>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</si>
  <si>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</si>
  <si>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</si>
  <si>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</si>
  <si>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</si>
  <si>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</si>
  <si>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</si>
  <si>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</si>
  <si>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</si>
  <si>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</si>
  <si>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</si>
  <si>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</si>
  <si>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</si>
  <si>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</si>
  <si>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</si>
  <si>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</si>
  <si>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</si>
  <si>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</si>
  <si>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</si>
  <si>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</si>
  <si>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</si>
  <si>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</si>
  <si>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</si>
  <si>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</si>
  <si>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</si>
  <si>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</si>
  <si>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</si>
  <si>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</si>
  <si>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</si>
  <si>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</si>
  <si>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</si>
  <si>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</si>
  <si>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</si>
  <si>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</si>
  <si>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</si>
  <si>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</si>
  <si>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</si>
  <si>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</si>
  <si>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</si>
  <si>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</si>
  <si>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</si>
  <si>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</si>
  <si>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</si>
  <si>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</si>
  <si>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</si>
  <si>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</si>
  <si>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</si>
  <si>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</si>
  <si>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</si>
  <si>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</si>
  <si>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</si>
  <si>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</si>
  <si>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</si>
  <si>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</si>
  <si>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</si>
  <si>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</si>
  <si>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</si>
  <si>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</si>
  <si>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</si>
  <si>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</si>
  <si>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</si>
  <si>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</si>
  <si>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</si>
  <si>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</si>
  <si>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</si>
  <si>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</si>
  <si>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</si>
  <si>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</si>
  <si>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</si>
  <si>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</si>
  <si>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</si>
  <si>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</si>
  <si>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</si>
  <si>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</si>
  <si>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</si>
  <si>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</si>
  <si>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</si>
  <si>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</si>
  <si>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</si>
  <si>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</si>
  <si>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</si>
  <si>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</si>
  <si>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</si>
  <si>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</si>
  <si>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</si>
  <si>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</si>
  <si>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</si>
  <si>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</si>
  <si>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</si>
  <si>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</si>
  <si>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</si>
  <si>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</si>
  <si>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</si>
  <si>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</si>
  <si>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</si>
  <si>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</si>
  <si>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</si>
  <si>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</si>
  <si>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</si>
  <si>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</si>
  <si>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</si>
  <si>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</si>
  <si>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</si>
  <si>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</si>
  <si>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</si>
  <si>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</si>
  <si>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</si>
  <si>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</si>
  <si>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</si>
  <si>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</si>
  <si>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</si>
  <si>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</si>
  <si>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</si>
  <si>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</si>
  <si>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</si>
  <si>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</si>
  <si>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</si>
  <si>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</si>
  <si>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</si>
  <si>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</si>
  <si>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</si>
  <si>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</si>
  <si>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</si>
  <si>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</si>
  <si>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</si>
  <si>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</si>
  <si>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</si>
  <si>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</si>
  <si>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</si>
  <si>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</si>
  <si>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</si>
  <si>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</si>
  <si>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</si>
  <si>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</si>
  <si>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</si>
  <si>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</si>
  <si>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</si>
  <si>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</si>
  <si>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</si>
  <si>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</si>
  <si>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</si>
  <si>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</si>
  <si>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</si>
  <si>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</si>
  <si>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</si>
  <si>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</si>
  <si>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</si>
  <si>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</si>
  <si>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</si>
  <si>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</si>
  <si>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</si>
  <si>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</si>
  <si>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</si>
  <si>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</si>
  <si>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</si>
  <si>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</si>
  <si>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</si>
  <si>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</si>
  <si>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</si>
  <si>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</si>
  <si>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</si>
  <si>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</si>
  <si>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</si>
  <si>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</si>
  <si>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</si>
  <si>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</si>
  <si>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</si>
  <si>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</si>
  <si>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</si>
  <si>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</si>
  <si>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</si>
  <si>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</si>
  <si>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</si>
  <si>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</si>
  <si>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</si>
  <si>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</si>
  <si>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</si>
  <si>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</si>
  <si>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</si>
  <si>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</si>
  <si>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</si>
  <si>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</si>
  <si>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</si>
  <si>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</si>
  <si>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</si>
  <si>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</si>
  <si>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</si>
  <si>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</si>
  <si>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</si>
  <si>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</si>
  <si>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</si>
  <si>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</si>
  <si>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</si>
  <si>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</si>
  <si>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</si>
  <si>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</si>
  <si>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</si>
  <si>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</si>
  <si>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</si>
  <si>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</si>
  <si>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</si>
  <si>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</si>
  <si>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</si>
  <si>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</si>
  <si>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</si>
  <si>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</si>
  <si>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</si>
  <si>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</si>
  <si>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</si>
  <si>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</si>
  <si>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</si>
  <si>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</si>
  <si>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</si>
  <si>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</si>
  <si>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</si>
  <si>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</si>
  <si>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</si>
  <si>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</si>
  <si>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</si>
  <si>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</si>
  <si>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</si>
  <si>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</si>
  <si>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</si>
  <si>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</si>
  <si>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</si>
  <si>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</si>
  <si>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</si>
  <si>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</si>
  <si>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</si>
  <si>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</si>
  <si>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</si>
  <si>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</si>
  <si>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</si>
  <si>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</si>
  <si>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</si>
  <si>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</si>
  <si>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</si>
  <si>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</si>
  <si>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</si>
  <si>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</si>
  <si>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</si>
  <si>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</si>
  <si>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</si>
  <si>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</si>
  <si>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</si>
  <si>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</si>
  <si>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</si>
  <si>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</si>
  <si>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</si>
  <si>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</si>
  <si>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</si>
  <si>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</si>
  <si>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</si>
  <si>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</si>
  <si>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</si>
  <si>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</si>
  <si>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</si>
  <si>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</si>
  <si>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</si>
  <si>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</si>
  <si>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</si>
  <si>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</si>
  <si>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</si>
  <si>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</si>
  <si>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</si>
  <si>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</si>
  <si>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</si>
  <si>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</si>
  <si>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</si>
  <si>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</si>
  <si>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</si>
  <si>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</si>
  <si>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</si>
  <si>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</si>
  <si>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</si>
  <si>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</si>
  <si>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</si>
  <si>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</si>
  <si>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</si>
  <si>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</si>
  <si>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</si>
  <si>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</si>
  <si>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</si>
  <si>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</si>
  <si>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</si>
  <si>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</si>
  <si>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</si>
  <si>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</si>
  <si>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</si>
  <si>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</si>
  <si>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</si>
  <si>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</si>
  <si>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</si>
  <si>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</si>
  <si>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</si>
  <si>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</si>
  <si>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</si>
  <si>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</si>
  <si>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</si>
  <si>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</si>
  <si>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</si>
  <si>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</si>
  <si>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</si>
  <si>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</si>
  <si>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</si>
  <si>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</si>
  <si>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</si>
  <si>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</si>
  <si>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</si>
  <si>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</si>
  <si>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</si>
  <si>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</si>
  <si>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</si>
  <si>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</si>
  <si>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</si>
  <si>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</si>
  <si>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</si>
  <si>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</si>
  <si>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</si>
  <si>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</si>
  <si>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</si>
  <si>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</si>
  <si>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</si>
  <si>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</si>
  <si>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</si>
  <si>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</si>
  <si>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</si>
  <si>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</si>
  <si>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</si>
  <si>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</si>
  <si>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</si>
  <si>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</si>
  <si>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</si>
  <si>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</si>
  <si>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</si>
  <si>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</si>
  <si>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</si>
  <si>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</si>
  <si>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</si>
  <si>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</si>
  <si>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</si>
  <si>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</si>
  <si>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</si>
  <si>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</si>
  <si>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</si>
  <si>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</si>
  <si>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</si>
  <si>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</si>
  <si>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</si>
  <si>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</si>
  <si>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</si>
  <si>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</si>
  <si>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</si>
  <si>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</si>
  <si>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</si>
  <si>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</si>
  <si>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</si>
  <si>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</si>
  <si>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</si>
  <si>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</si>
  <si>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</si>
  <si>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</si>
  <si>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</si>
  <si>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</si>
  <si>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</si>
  <si>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</si>
  <si>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</si>
  <si>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</si>
  <si>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</si>
  <si>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</si>
  <si>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</si>
  <si>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</si>
  <si>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</si>
  <si>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</si>
  <si>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</si>
  <si>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</si>
  <si>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</si>
  <si>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</si>
  <si>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</si>
  <si>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</si>
  <si>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</si>
  <si>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</si>
  <si>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</si>
  <si>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</si>
  <si>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</si>
  <si>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</si>
  <si>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</si>
  <si>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</si>
  <si>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</si>
  <si>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</si>
  <si>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</si>
  <si>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</si>
  <si>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</si>
  <si>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</si>
  <si>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</si>
  <si>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</si>
  <si>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</si>
  <si>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</si>
  <si>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</si>
  <si>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</si>
  <si>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</si>
  <si>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</si>
  <si>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</si>
  <si>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</si>
  <si>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</si>
  <si>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</si>
  <si>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</si>
  <si>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</si>
  <si>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</si>
  <si>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</si>
  <si>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</si>
  <si>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</si>
  <si>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</si>
  <si>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</si>
  <si>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</si>
  <si>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</si>
  <si>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</si>
  <si>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</si>
  <si>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</si>
  <si>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</si>
  <si>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</si>
  <si>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</si>
  <si>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</si>
  <si>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</si>
  <si>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</si>
  <si>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</si>
  <si>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</si>
  <si>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</si>
  <si>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</si>
  <si>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</si>
  <si>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</si>
  <si>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</si>
  <si>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</si>
  <si>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</si>
  <si>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</si>
  <si>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</si>
  <si>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</si>
  <si>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</si>
  <si>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</si>
  <si>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</si>
  <si>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</si>
  <si>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</si>
  <si>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</si>
  <si>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</si>
  <si>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</si>
  <si>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</si>
  <si>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</si>
  <si>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</si>
  <si>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</si>
  <si>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</si>
  <si>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</si>
  <si>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</si>
  <si>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</si>
  <si>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</si>
  <si>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</si>
  <si>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</si>
  <si>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</si>
  <si>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</si>
  <si>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</si>
  <si>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</si>
  <si>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</si>
  <si>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</si>
  <si>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</si>
  <si>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</si>
  <si>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</si>
  <si>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</si>
  <si>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</si>
  <si>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</si>
  <si>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</si>
  <si>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</si>
  <si>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</si>
  <si>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</si>
  <si>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</si>
  <si>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</si>
  <si>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</si>
  <si>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</si>
  <si>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</si>
  <si>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</si>
  <si>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</si>
  <si>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</si>
  <si>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</si>
  <si>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</si>
  <si>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</si>
  <si>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</si>
  <si>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</si>
  <si>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</si>
  <si>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</si>
  <si>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</si>
  <si>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</si>
  <si>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</si>
  <si>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</si>
  <si>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</si>
  <si>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</si>
  <si>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</si>
  <si>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</si>
  <si>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</si>
  <si>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</si>
  <si>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</si>
  <si>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</si>
  <si>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</si>
  <si>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</si>
  <si>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</si>
  <si>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</si>
  <si>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</si>
  <si>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</si>
  <si>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</si>
  <si>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</si>
  <si>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</si>
  <si>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</si>
  <si>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</si>
  <si>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</si>
  <si>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</si>
  <si>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</si>
  <si>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</si>
  <si>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</si>
  <si>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</si>
  <si>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</si>
  <si>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</si>
  <si>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</si>
  <si>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</si>
  <si>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</si>
  <si>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</si>
  <si>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</si>
  <si>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</si>
  <si>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</si>
  <si>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</si>
  <si>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</si>
  <si>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</si>
  <si>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</si>
  <si>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</si>
  <si>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</si>
  <si>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</si>
  <si>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</si>
  <si>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</si>
  <si>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</si>
  <si>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</si>
  <si>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</si>
  <si>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</si>
  <si>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</si>
  <si>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</si>
  <si>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</si>
  <si>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</si>
  <si>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</si>
  <si>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</si>
  <si>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</si>
  <si>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</si>
  <si>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</si>
  <si>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</si>
  <si>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</si>
  <si>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</si>
  <si>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</si>
  <si>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</si>
  <si>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</si>
  <si>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</si>
  <si>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</si>
  <si>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</si>
  <si>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</si>
  <si>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</si>
  <si>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</si>
  <si>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</si>
  <si>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</si>
  <si>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</si>
  <si>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</si>
  <si>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</si>
  <si>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</si>
  <si>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</si>
  <si>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</si>
  <si>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</si>
  <si>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</si>
  <si>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</si>
  <si>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</si>
  <si>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</si>
  <si>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</si>
  <si>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</si>
  <si>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</si>
  <si>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</si>
  <si>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</si>
  <si>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</si>
  <si>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</si>
  <si>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</si>
  <si>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</si>
  <si>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</si>
  <si>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</si>
  <si>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</si>
  <si>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</si>
  <si>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</si>
  <si>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</si>
  <si>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</si>
  <si>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</si>
  <si>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</si>
  <si>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</si>
  <si>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</si>
  <si>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</si>
  <si>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</si>
  <si>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</si>
  <si>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</si>
  <si>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</si>
  <si>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</si>
  <si>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</si>
  <si>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</si>
  <si>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</si>
  <si>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</si>
  <si>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</si>
  <si>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</si>
  <si>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</si>
  <si>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</si>
  <si>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</si>
  <si>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</si>
  <si>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</si>
  <si>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</si>
  <si>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</si>
  <si>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</si>
  <si>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</si>
  <si>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</si>
  <si>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</si>
  <si>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</si>
  <si>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</si>
  <si>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</si>
  <si>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</si>
  <si>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</si>
  <si>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</si>
  <si>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</si>
  <si>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</si>
  <si>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</si>
  <si>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</si>
  <si>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</si>
  <si>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</si>
  <si>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</si>
  <si>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</si>
  <si>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</si>
  <si>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</si>
  <si>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</si>
  <si>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</si>
  <si>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</si>
  <si>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</si>
  <si>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</si>
  <si>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</si>
  <si>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</si>
  <si>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</si>
  <si>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</si>
  <si>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</si>
  <si>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</si>
  <si>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</si>
  <si>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</si>
  <si>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</si>
  <si>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</si>
  <si>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</si>
  <si>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</si>
  <si>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</si>
  <si>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</si>
  <si>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</si>
  <si>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</si>
  <si>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</si>
  <si>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</si>
  <si>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</si>
  <si>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</si>
  <si>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</si>
  <si>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</si>
  <si>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</si>
  <si>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</si>
  <si>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</si>
  <si>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</si>
  <si>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</si>
  <si>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</si>
  <si>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</si>
  <si>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</si>
  <si>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</si>
  <si>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</si>
  <si>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</si>
  <si>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</si>
  <si>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</si>
  <si>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</si>
  <si>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</si>
  <si>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</si>
  <si>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</si>
  <si>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</si>
  <si>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</si>
  <si>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</si>
  <si>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</si>
  <si>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</si>
  <si>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</si>
  <si>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</si>
  <si>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</si>
  <si>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</si>
  <si>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</si>
  <si>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</si>
  <si>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</si>
  <si>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</si>
  <si>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</si>
  <si>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</si>
  <si>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</si>
  <si>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</si>
  <si>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</si>
  <si>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</si>
  <si>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</si>
  <si>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</si>
  <si>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</si>
  <si>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</si>
  <si>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</si>
  <si>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</si>
  <si>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</si>
  <si>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</si>
  <si>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</si>
  <si>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</si>
  <si>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</si>
  <si>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</si>
  <si>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</si>
  <si>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</si>
  <si>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</si>
  <si>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</si>
  <si>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</si>
  <si>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</si>
  <si>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</si>
  <si>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</si>
  <si>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</si>
  <si>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</si>
  <si>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</si>
  <si>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</si>
  <si>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</si>
  <si>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</si>
  <si>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</si>
  <si>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</si>
  <si>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</si>
  <si>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</si>
  <si>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</si>
  <si>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</si>
  <si>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</si>
  <si>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</si>
  <si>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</si>
  <si>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</si>
  <si>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</si>
  <si>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</si>
  <si>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</si>
  <si>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</si>
  <si>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</si>
  <si>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</si>
  <si>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</si>
  <si>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</si>
  <si>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</si>
  <si>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</si>
  <si>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</si>
  <si>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</si>
  <si>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</si>
  <si>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</si>
  <si>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</si>
  <si>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</si>
  <si>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</si>
  <si>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</si>
  <si>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</si>
  <si>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</si>
  <si>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</si>
  <si>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</si>
  <si>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</si>
  <si>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</si>
  <si>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</si>
  <si>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</si>
  <si>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</si>
  <si>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</si>
  <si>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</si>
  <si>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</si>
  <si>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</si>
  <si>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</si>
  <si>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</si>
  <si>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</si>
  <si>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</si>
  <si>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</si>
  <si>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</si>
  <si>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</si>
  <si>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</si>
  <si>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</si>
  <si>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</si>
  <si>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</si>
  <si>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</si>
  <si>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</si>
  <si>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</si>
  <si>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</si>
  <si>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</si>
  <si>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</si>
  <si>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</si>
  <si>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</si>
  <si>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</si>
  <si>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</si>
  <si>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</si>
  <si>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</si>
  <si>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</si>
  <si>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</si>
  <si>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</si>
  <si>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</si>
  <si>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</si>
  <si>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</si>
  <si>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</si>
  <si>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</si>
  <si>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</si>
  <si>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</si>
  <si>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</si>
  <si>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</si>
  <si>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</si>
  <si>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</si>
  <si>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</si>
  <si>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</si>
  <si>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</si>
  <si>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</si>
  <si>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</si>
  <si>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</si>
  <si>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</si>
  <si>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</si>
  <si>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</si>
  <si>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</si>
  <si>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</si>
  <si>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</si>
  <si>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</si>
  <si>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</si>
  <si>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</si>
  <si>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</si>
  <si>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</si>
  <si>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</si>
  <si>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</si>
  <si>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</si>
  <si>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</si>
  <si>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</si>
  <si>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</si>
  <si>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</si>
  <si>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</si>
  <si>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</si>
  <si>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</si>
  <si>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</si>
  <si>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</si>
  <si>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</si>
  <si>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</si>
  <si>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</si>
  <si>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</si>
  <si>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</si>
  <si>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</si>
  <si>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</si>
  <si>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</si>
  <si>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</si>
  <si>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</si>
  <si>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</si>
  <si>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</si>
  <si>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</si>
  <si>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</si>
  <si>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</si>
  <si>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</si>
  <si>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</si>
  <si>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</si>
  <si>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</si>
  <si>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</si>
  <si>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</si>
  <si>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</si>
  <si>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</si>
  <si>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</si>
  <si>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</si>
  <si>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</si>
  <si>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</si>
  <si>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</si>
  <si>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</si>
  <si>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</si>
  <si>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</si>
  <si>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</si>
  <si>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</si>
  <si>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</si>
  <si>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</si>
  <si>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</si>
  <si>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</si>
  <si>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</si>
  <si>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</si>
  <si>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</si>
  <si>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</si>
  <si>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</si>
  <si>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</si>
  <si>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</si>
  <si>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</si>
  <si>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</si>
  <si>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</si>
  <si>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</si>
  <si>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</si>
  <si>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</si>
  <si>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</si>
  <si>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</si>
  <si>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</si>
  <si>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</si>
  <si>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</si>
  <si>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</si>
  <si>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</si>
  <si>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</si>
  <si>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</si>
  <si>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</si>
  <si>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</si>
  <si>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</si>
  <si>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</si>
  <si>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</si>
  <si>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</si>
  <si>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</si>
  <si>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</si>
  <si>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</si>
  <si>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</si>
  <si>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</si>
  <si>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</si>
  <si>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</si>
  <si>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</si>
  <si>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</si>
  <si>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</si>
  <si>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</si>
  <si>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</si>
  <si>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</si>
  <si>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</si>
  <si>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</si>
  <si>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</si>
  <si>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</si>
  <si>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</si>
  <si>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</si>
  <si>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</si>
  <si>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</si>
  <si>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</si>
  <si>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</si>
  <si>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</si>
  <si>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</si>
  <si>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</si>
  <si>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</si>
  <si>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</si>
  <si>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</si>
  <si>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</si>
  <si>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</si>
  <si>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</si>
  <si>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</si>
  <si>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</si>
  <si>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</si>
  <si>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</si>
  <si>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</si>
  <si>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</si>
  <si>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</si>
  <si>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</si>
  <si>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</si>
  <si>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</si>
  <si>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</si>
  <si>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</si>
  <si>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</si>
  <si>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</si>
  <si>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</si>
  <si>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</si>
  <si>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</si>
  <si>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</si>
  <si>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</si>
  <si>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</si>
  <si>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</si>
  <si>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</si>
  <si>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</si>
  <si>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</si>
  <si>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</si>
  <si>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</si>
  <si>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</si>
  <si>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</si>
  <si>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</si>
  <si>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</si>
  <si>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</si>
  <si>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</si>
  <si>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</si>
  <si>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</si>
  <si>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</si>
  <si>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</si>
  <si>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</si>
  <si>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</si>
  <si>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</si>
  <si>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</si>
  <si>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</si>
  <si>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</si>
  <si>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</si>
  <si>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</si>
  <si>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</si>
  <si>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</si>
  <si>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</si>
  <si>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</si>
  <si>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</si>
  <si>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</si>
  <si>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</si>
  <si>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</si>
  <si>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</si>
  <si>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</si>
  <si>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</si>
  <si>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</si>
  <si>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</si>
  <si>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</si>
  <si>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</si>
  <si>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</si>
  <si>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</si>
  <si>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</si>
  <si>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</si>
  <si>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</si>
  <si>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</si>
  <si>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</si>
  <si>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</si>
  <si>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</si>
  <si>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</si>
  <si>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</si>
  <si>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</si>
  <si>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</si>
  <si>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</si>
  <si>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</si>
  <si>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</si>
  <si>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</si>
  <si>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</si>
  <si>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</si>
  <si>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</si>
  <si>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</si>
  <si>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</si>
  <si>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</si>
  <si>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</si>
  <si>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</si>
  <si>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</si>
  <si>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</si>
  <si>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</si>
  <si>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</si>
  <si>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</si>
  <si>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</si>
  <si>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</si>
  <si>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</si>
  <si>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</si>
  <si>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</si>
  <si>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</si>
  <si>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</si>
  <si>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</si>
  <si>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</si>
  <si>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</si>
  <si>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</si>
  <si>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</si>
  <si>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</si>
  <si>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</si>
  <si>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</si>
  <si>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</si>
  <si>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</si>
  <si>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</si>
  <si>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</si>
  <si>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</si>
  <si>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</si>
  <si>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</si>
  <si>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</si>
  <si>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</si>
  <si>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</si>
  <si>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</si>
  <si>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</si>
  <si>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</si>
  <si>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</si>
  <si>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</si>
  <si>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</si>
  <si>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</si>
  <si>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</si>
  <si>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</si>
  <si>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</si>
  <si>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</si>
  <si>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</si>
  <si>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</si>
  <si>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</si>
  <si>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</si>
  <si>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</si>
  <si>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</si>
  <si>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</si>
  <si>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</si>
  <si>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</si>
  <si>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</si>
  <si>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</si>
  <si>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</si>
  <si>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</si>
  <si>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</si>
  <si>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</si>
  <si>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</si>
  <si>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</si>
  <si>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</si>
  <si>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</si>
  <si>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</si>
  <si>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</si>
  <si>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</si>
  <si>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</si>
  <si>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</si>
  <si>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</si>
  <si>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</si>
  <si>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</si>
  <si>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</si>
  <si>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</si>
  <si>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</si>
  <si>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</si>
  <si>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</si>
  <si>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</si>
  <si>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</si>
  <si>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</si>
  <si>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</si>
  <si>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</si>
  <si>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</si>
  <si>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</si>
  <si>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</si>
  <si>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</si>
  <si>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</si>
  <si>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</si>
  <si>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</si>
  <si>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</si>
  <si>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</si>
  <si>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</si>
  <si>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</si>
  <si>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</si>
  <si>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</si>
  <si>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</si>
  <si>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</si>
  <si>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</si>
  <si>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</si>
  <si>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</si>
  <si>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</si>
  <si>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</si>
  <si>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</si>
  <si>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</si>
  <si>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</si>
  <si>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</si>
  <si>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</si>
  <si>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</si>
  <si>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</si>
  <si>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</si>
  <si>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</si>
  <si>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</si>
  <si>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</si>
  <si>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</si>
  <si>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</si>
  <si>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</si>
  <si>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</si>
  <si>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</si>
  <si>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</si>
  <si>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</si>
  <si>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</si>
  <si>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</si>
  <si>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</si>
  <si>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</si>
  <si>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</si>
  <si>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</si>
  <si>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</si>
  <si>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</si>
  <si>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</si>
  <si>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</si>
  <si>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</si>
  <si>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</si>
  <si>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</si>
  <si>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</si>
  <si>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</si>
  <si>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</si>
  <si>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</si>
  <si>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</si>
  <si>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</si>
  <si>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</si>
  <si>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</si>
  <si>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</si>
  <si>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</si>
  <si>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</si>
  <si>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</si>
  <si>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</si>
  <si>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</si>
  <si>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</si>
  <si>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</si>
  <si>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</si>
  <si>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</si>
  <si>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</si>
  <si>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</si>
  <si>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</si>
  <si>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</si>
  <si>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</si>
  <si>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</si>
  <si>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</si>
  <si>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</si>
  <si>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</si>
  <si>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</si>
  <si>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</si>
  <si>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</si>
  <si>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</si>
  <si>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</si>
  <si>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</si>
  <si>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</si>
  <si>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</si>
  <si>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</si>
  <si>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</si>
  <si>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</si>
  <si>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</si>
  <si>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</si>
  <si>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</si>
  <si>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</si>
  <si>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</si>
  <si>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</si>
  <si>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</si>
  <si>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</si>
  <si>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</si>
  <si>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</si>
  <si>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</si>
  <si>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</si>
  <si>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</si>
  <si>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</si>
  <si>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</si>
  <si>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</si>
  <si>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</si>
  <si>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</si>
  <si>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</si>
  <si>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</si>
  <si>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</si>
  <si>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</si>
  <si>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</si>
  <si>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</si>
  <si>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</si>
  <si>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</si>
  <si>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</si>
  <si>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</si>
  <si>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</si>
  <si>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</si>
  <si>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</si>
  <si>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</si>
  <si>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</si>
  <si>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</si>
  <si>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</si>
  <si>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</si>
  <si>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</si>
  <si>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</si>
  <si>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</si>
  <si>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</si>
  <si>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</si>
  <si>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</si>
  <si>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</si>
  <si>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</si>
  <si>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</si>
  <si>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</si>
  <si>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</si>
  <si>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</si>
  <si>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</si>
  <si>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</si>
  <si>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</si>
  <si>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</si>
  <si>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</si>
  <si>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</si>
  <si>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</si>
  <si>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</si>
  <si>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</si>
  <si>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</si>
  <si>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</si>
  <si>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</si>
  <si>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</si>
  <si>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</si>
  <si>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</si>
  <si>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</si>
  <si>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</si>
  <si>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</si>
  <si>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</si>
  <si>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</si>
  <si>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</si>
  <si>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</si>
  <si>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</si>
  <si>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</si>
  <si>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</si>
  <si>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</si>
  <si>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</si>
  <si>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</si>
  <si>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</si>
  <si>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</si>
  <si>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</si>
  <si>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</si>
  <si>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</si>
  <si>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</si>
  <si>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</si>
  <si>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</si>
  <si>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</si>
  <si>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</si>
  <si>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</si>
  <si>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</si>
  <si>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</si>
  <si>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</si>
  <si>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</si>
  <si>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</si>
  <si>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</si>
  <si>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</si>
  <si>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</si>
  <si>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</si>
  <si>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</si>
  <si>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</si>
  <si>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</si>
  <si>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</si>
  <si>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</si>
  <si>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</si>
  <si>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</si>
  <si>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</si>
  <si>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</si>
  <si>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</si>
  <si>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</si>
  <si>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</si>
  <si>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</si>
  <si>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</si>
  <si>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</si>
  <si>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</si>
  <si>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</si>
  <si>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</si>
  <si>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</si>
  <si>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</si>
  <si>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</si>
  <si>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</si>
  <si>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</si>
  <si>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</si>
  <si>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</si>
  <si>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</si>
  <si>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</si>
  <si>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</si>
  <si>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</si>
  <si>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</si>
  <si>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</si>
  <si>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</si>
  <si>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</si>
  <si>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</si>
  <si>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</si>
  <si>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</si>
  <si>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</si>
  <si>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</si>
  <si>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</si>
  <si>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</si>
  <si>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</si>
  <si>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</si>
  <si>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</si>
  <si>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</si>
  <si>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</si>
  <si>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</si>
  <si>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</si>
  <si>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</si>
  <si>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</si>
  <si>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</si>
  <si>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</si>
  <si>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</si>
  <si>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</si>
  <si>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</si>
  <si>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</si>
  <si>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</si>
  <si>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</si>
  <si>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</si>
  <si>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</si>
  <si>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</si>
  <si>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</si>
  <si>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</si>
  <si>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</si>
  <si>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</si>
  <si>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</si>
  <si>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</si>
  <si>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</si>
  <si>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</si>
  <si>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</si>
  <si>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</si>
  <si>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</si>
  <si>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</si>
  <si>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</si>
  <si>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</si>
  <si>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</si>
  <si>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</si>
  <si>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</si>
  <si>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</si>
  <si>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</si>
  <si>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</si>
  <si>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</si>
  <si>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</si>
  <si>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</si>
  <si>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</si>
  <si>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</si>
  <si>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</si>
  <si>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</si>
  <si>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</si>
  <si>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</si>
  <si>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</si>
  <si>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</si>
  <si>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</si>
  <si>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</si>
  <si>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</si>
  <si>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</si>
  <si>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</si>
  <si>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</si>
  <si>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</si>
  <si>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</si>
  <si>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</si>
  <si>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</si>
  <si>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</si>
  <si>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</si>
  <si>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</si>
  <si>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</si>
  <si>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</si>
  <si>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</si>
  <si>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</si>
  <si>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</si>
  <si>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</si>
  <si>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</si>
  <si>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</si>
  <si>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</si>
  <si>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</si>
  <si>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</si>
  <si>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</si>
  <si>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</si>
  <si>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</si>
  <si>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</si>
  <si>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</si>
  <si>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</si>
  <si>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</si>
  <si>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</si>
  <si>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</si>
  <si>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</si>
  <si>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</si>
  <si>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</si>
  <si>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</si>
  <si>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</si>
  <si>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</si>
  <si>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</si>
  <si>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</si>
  <si>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</si>
  <si>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</si>
  <si>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</si>
  <si>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</si>
  <si>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</si>
  <si>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</si>
  <si>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</si>
  <si>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</si>
  <si>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</si>
  <si>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</si>
  <si>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</si>
  <si>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</si>
  <si>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</si>
  <si>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</si>
  <si>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</si>
  <si>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</si>
  <si>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</si>
  <si>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</si>
  <si>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</si>
  <si>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</si>
  <si>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</si>
  <si>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</si>
  <si>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</si>
  <si>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</si>
  <si>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</si>
  <si>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</si>
  <si>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</si>
  <si>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</si>
  <si>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</si>
  <si>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</si>
  <si>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</si>
  <si>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</si>
  <si>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</si>
  <si>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</si>
  <si>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</si>
  <si>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</si>
  <si>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</si>
  <si>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</si>
  <si>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</si>
  <si>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</si>
  <si>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</si>
  <si>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</si>
  <si>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</si>
  <si>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</si>
  <si>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</si>
  <si>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</si>
  <si>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</si>
  <si>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</si>
  <si>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</si>
  <si>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</si>
  <si>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</si>
  <si>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</si>
  <si>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</si>
  <si>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</si>
  <si>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</si>
  <si>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</si>
  <si>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</si>
  <si>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</si>
  <si>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</si>
  <si>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</si>
  <si>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</si>
  <si>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</si>
  <si>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</si>
  <si>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</si>
  <si>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</si>
  <si>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</si>
  <si>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</si>
  <si>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</si>
  <si>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</si>
  <si>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</si>
  <si>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</si>
  <si>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</si>
  <si>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</si>
  <si>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</si>
  <si>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</si>
  <si>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</si>
  <si>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</si>
  <si>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</si>
  <si>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</si>
  <si>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</si>
  <si>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</si>
  <si>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</si>
  <si>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</si>
  <si>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</si>
  <si>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</si>
  <si>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</si>
  <si>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</si>
  <si>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</si>
  <si>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</si>
  <si>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</si>
  <si>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</si>
  <si>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</si>
  <si>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</si>
  <si>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</si>
  <si>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</si>
  <si>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</si>
  <si>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</si>
  <si>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</si>
  <si>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</si>
  <si>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</si>
  <si>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</si>
  <si>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</si>
  <si>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</si>
  <si>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</si>
  <si>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</si>
  <si>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</si>
  <si>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</si>
  <si>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</si>
  <si>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</si>
  <si>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</si>
  <si>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</si>
  <si>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</si>
  <si>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</si>
  <si>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</si>
  <si>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</si>
  <si>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</si>
  <si>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</si>
  <si>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</si>
  <si>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</si>
  <si>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</si>
  <si>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</si>
  <si>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</si>
  <si>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</si>
  <si>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</si>
  <si>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</si>
  <si>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</si>
  <si>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</si>
  <si>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</si>
  <si>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</si>
  <si>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</si>
  <si>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</si>
  <si>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</si>
  <si>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</si>
  <si>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</si>
  <si>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</si>
  <si>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</si>
  <si>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</si>
  <si>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</si>
  <si>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</si>
  <si>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</si>
  <si>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</si>
  <si>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</si>
  <si>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</si>
  <si>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</si>
  <si>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</si>
  <si>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</si>
  <si>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</si>
  <si>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</si>
  <si>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</si>
  <si>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</si>
  <si>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</si>
  <si>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</si>
  <si>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</si>
  <si>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</si>
  <si>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</si>
  <si>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</si>
  <si>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</si>
  <si>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</si>
  <si>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</si>
  <si>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</si>
  <si>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</si>
  <si>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</si>
  <si>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</si>
  <si>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</si>
  <si>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</si>
  <si>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</si>
  <si>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</si>
  <si>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</si>
  <si>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</si>
  <si>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</si>
  <si>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</si>
  <si>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</si>
  <si>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</si>
  <si>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</si>
  <si>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</si>
  <si>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</si>
  <si>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</si>
  <si>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</si>
  <si>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</si>
  <si>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</si>
  <si>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</si>
  <si>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</si>
  <si>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</si>
  <si>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</si>
  <si>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</si>
  <si>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</si>
  <si>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</si>
  <si>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</si>
  <si>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</si>
  <si>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</si>
  <si>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</si>
  <si>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</si>
  <si>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</si>
  <si>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</si>
  <si>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</si>
  <si>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</si>
  <si>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</si>
  <si>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</si>
  <si>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</si>
  <si>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</si>
  <si>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</si>
  <si>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</si>
  <si>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</si>
  <si>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</si>
  <si>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</si>
  <si>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</si>
  <si>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</si>
  <si>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</si>
  <si>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</si>
  <si>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</si>
  <si>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</si>
  <si>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</si>
  <si>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</si>
  <si>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</si>
  <si>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</si>
  <si>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</si>
  <si>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</si>
  <si>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</si>
  <si>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</si>
  <si>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</si>
  <si>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</si>
  <si>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</si>
  <si>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</si>
  <si>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</si>
  <si>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</si>
  <si>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</si>
  <si>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</si>
  <si>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</si>
  <si>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</si>
  <si>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</si>
  <si>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</si>
  <si>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</si>
  <si>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</si>
  <si>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</si>
  <si>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</si>
  <si>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</si>
  <si>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</si>
  <si>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</si>
  <si>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</si>
  <si>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</si>
  <si>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</si>
  <si>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</si>
  <si>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</si>
  <si>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</si>
  <si>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</si>
  <si>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</si>
  <si>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</si>
  <si>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</si>
  <si>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</si>
  <si>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</si>
  <si>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</si>
  <si>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</si>
  <si>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</si>
  <si>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</si>
  <si>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</si>
  <si>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</si>
  <si>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</si>
  <si>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</si>
  <si>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</si>
  <si>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</si>
  <si>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</si>
  <si>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</si>
  <si>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</si>
  <si>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</si>
  <si>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</si>
  <si>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</si>
  <si>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</si>
  <si>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</si>
  <si>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</si>
  <si>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</si>
  <si>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</si>
  <si>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</si>
  <si>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</si>
  <si>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</si>
  <si>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</si>
  <si>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</si>
  <si>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</si>
  <si>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</si>
  <si>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</si>
  <si>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</si>
  <si>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</si>
  <si>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</si>
  <si>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</si>
  <si>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</si>
  <si>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</si>
  <si>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</si>
  <si>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</si>
  <si>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</si>
  <si>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</si>
  <si>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</si>
  <si>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</si>
  <si>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</si>
  <si>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</si>
  <si>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</si>
  <si>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</si>
  <si>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</si>
  <si>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</si>
  <si>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</si>
  <si>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</si>
  <si>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</si>
  <si>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</si>
  <si>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</si>
  <si>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</si>
  <si>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</si>
  <si>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</si>
  <si>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</si>
  <si>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</si>
  <si>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</si>
  <si>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</si>
  <si>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</si>
  <si>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</si>
  <si>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</si>
  <si>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</si>
  <si>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</si>
  <si>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</si>
  <si>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</si>
  <si>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</si>
  <si>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</si>
  <si>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</si>
  <si>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</si>
  <si>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</si>
  <si>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</si>
  <si>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</si>
  <si>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</si>
  <si>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</si>
  <si>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</si>
  <si>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</si>
  <si>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</si>
  <si>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</si>
  <si>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</si>
  <si>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</si>
  <si>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</si>
  <si>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</si>
  <si>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</si>
  <si>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</si>
  <si>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</si>
  <si>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</si>
  <si>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</si>
  <si>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</si>
  <si>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</si>
  <si>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</si>
  <si>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</si>
  <si>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</si>
  <si>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</si>
  <si>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</si>
  <si>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</si>
  <si>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</si>
  <si>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</si>
  <si>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</si>
  <si>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</si>
  <si>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</si>
  <si>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</si>
  <si>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</si>
  <si>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</si>
  <si>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</si>
  <si>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</si>
  <si>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</si>
  <si>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</si>
  <si>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</si>
  <si>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</si>
  <si>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</si>
  <si>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</si>
  <si>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</si>
  <si>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</si>
  <si>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</si>
  <si>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</si>
  <si>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</si>
  <si>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</si>
  <si>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</si>
  <si>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</si>
  <si>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</si>
  <si>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</si>
  <si>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</si>
  <si>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</si>
  <si>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</si>
  <si>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</si>
  <si>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</si>
  <si>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</si>
  <si>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</si>
  <si>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</si>
  <si>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</si>
  <si>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</si>
  <si>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</si>
  <si>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</si>
  <si>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</si>
  <si>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</si>
  <si>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</si>
  <si>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</si>
  <si>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</si>
  <si>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</si>
  <si>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</si>
  <si>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</si>
  <si>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</si>
  <si>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</si>
  <si>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</si>
  <si>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</si>
  <si>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</si>
  <si>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</si>
  <si>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</si>
  <si>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</si>
  <si>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</si>
  <si>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</si>
  <si>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</si>
  <si>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</si>
  <si>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</si>
  <si>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</si>
  <si>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</si>
  <si>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</si>
  <si>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</si>
  <si>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</si>
  <si>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</si>
  <si>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</si>
  <si>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</si>
  <si>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</si>
  <si>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</si>
  <si>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</si>
  <si>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</si>
  <si>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</si>
  <si>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</si>
  <si>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</si>
  <si>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</si>
  <si>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</si>
  <si>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</si>
  <si>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</si>
  <si>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</si>
  <si>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</si>
  <si>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</si>
  <si>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</si>
  <si>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</si>
  <si>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</si>
  <si>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</si>
  <si>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</si>
  <si>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</si>
  <si>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</si>
  <si>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</si>
  <si>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</si>
  <si>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</si>
  <si>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</si>
  <si>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</si>
  <si>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</si>
  <si>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</si>
  <si>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</si>
  <si>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</si>
  <si>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</si>
  <si>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</si>
  <si>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</si>
  <si>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</si>
  <si>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</si>
  <si>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</si>
  <si>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</si>
  <si>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</si>
  <si>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</si>
  <si>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</si>
  <si>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</si>
  <si>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</si>
  <si>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</si>
  <si>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</si>
  <si>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</si>
  <si>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</si>
  <si>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</si>
  <si>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</si>
  <si>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</si>
  <si>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</si>
  <si>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</si>
  <si>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</si>
  <si>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</si>
  <si>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</si>
  <si>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</si>
  <si>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</si>
  <si>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</si>
  <si>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</si>
  <si>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</si>
  <si>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</si>
  <si>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</si>
  <si>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</si>
  <si>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</si>
  <si>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</si>
  <si>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</si>
  <si>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</si>
  <si>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</si>
  <si>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</si>
  <si>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</si>
  <si>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</si>
  <si>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</si>
  <si>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</si>
  <si>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</si>
  <si>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</si>
  <si>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</si>
  <si>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</si>
  <si>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</si>
  <si>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</si>
  <si>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</si>
  <si>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</si>
  <si>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</si>
  <si>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</si>
  <si>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</si>
  <si>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</si>
  <si>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</si>
  <si>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</si>
  <si>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</si>
  <si>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</si>
  <si>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</si>
  <si>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</si>
  <si>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</si>
  <si>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</si>
  <si>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</si>
  <si>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</si>
  <si>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</si>
  <si>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</si>
  <si>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</si>
  <si>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</si>
  <si>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</si>
  <si>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</si>
  <si>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</si>
  <si>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</si>
  <si>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</si>
  <si>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</si>
  <si>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</si>
  <si>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</si>
  <si>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</si>
  <si>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</si>
  <si>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</si>
  <si>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</si>
  <si>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</si>
  <si>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</si>
  <si>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</si>
  <si>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</si>
  <si>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</si>
  <si>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</si>
  <si>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</si>
  <si>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</si>
  <si>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</si>
  <si>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</si>
  <si>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</si>
  <si>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</si>
  <si>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</si>
  <si>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</si>
  <si>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</si>
  <si>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</si>
  <si>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</si>
  <si>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</si>
  <si>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</si>
  <si>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</si>
  <si>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</si>
  <si>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</si>
  <si>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</si>
  <si>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</si>
  <si>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</si>
  <si>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</si>
  <si>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</si>
  <si>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</si>
  <si>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</si>
  <si>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</si>
  <si>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</si>
  <si>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</si>
  <si>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</si>
  <si>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</si>
  <si>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</si>
  <si>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</si>
  <si>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</si>
  <si>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</si>
  <si>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</si>
  <si>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</si>
  <si>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</si>
  <si>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</si>
  <si>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</si>
  <si>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</si>
  <si>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</si>
  <si>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</si>
  <si>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</si>
  <si>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</si>
  <si>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</si>
  <si>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</si>
  <si>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</si>
  <si>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</si>
  <si>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</si>
  <si>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</si>
  <si>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</si>
  <si>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</si>
  <si>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</si>
  <si>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</si>
  <si>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</si>
  <si>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</si>
  <si>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</si>
  <si>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</si>
  <si>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</si>
  <si>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</si>
  <si>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</si>
  <si>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</si>
  <si>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</si>
  <si>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</si>
  <si>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</si>
  <si>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</si>
  <si>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</si>
  <si>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</si>
  <si>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</si>
  <si>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</si>
  <si>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</si>
  <si>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</si>
  <si>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</si>
  <si>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</si>
  <si>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</si>
  <si>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</si>
  <si>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</si>
  <si>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</si>
  <si>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</si>
  <si>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</si>
  <si>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</si>
  <si>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</si>
  <si>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</si>
  <si>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</si>
  <si>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</si>
  <si>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</si>
  <si>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</si>
  <si>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</si>
  <si>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</si>
  <si>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</si>
  <si>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</si>
  <si>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</si>
  <si>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</si>
  <si>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</si>
  <si>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</si>
  <si>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</si>
  <si>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</si>
  <si>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</si>
  <si>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</si>
  <si>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</si>
  <si>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</si>
  <si>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</si>
  <si>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</si>
  <si>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</si>
  <si>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</si>
  <si>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</si>
  <si>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</si>
  <si>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</si>
  <si>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</si>
  <si>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</si>
  <si>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</si>
  <si>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</si>
  <si>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</si>
  <si>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</si>
  <si>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</si>
  <si>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</si>
  <si>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</si>
  <si>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</si>
  <si>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</si>
  <si>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</si>
  <si>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</si>
  <si>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</si>
  <si>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</si>
  <si>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</si>
  <si>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</si>
  <si>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</si>
  <si>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</si>
  <si>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</si>
  <si>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</si>
  <si>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</si>
  <si>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</si>
  <si>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</si>
  <si>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</si>
  <si>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</si>
  <si>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</si>
  <si>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</si>
  <si>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</si>
  <si>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</si>
  <si>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</si>
  <si>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</si>
  <si>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</si>
  <si>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</si>
  <si>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</si>
  <si>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</si>
  <si>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</si>
  <si>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</si>
  <si>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</si>
  <si>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</si>
  <si>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</si>
  <si>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</si>
  <si>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</si>
  <si>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</si>
  <si>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</si>
  <si>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</si>
  <si>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</si>
  <si>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</si>
  <si>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</si>
  <si>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</si>
  <si>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</si>
  <si>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</si>
  <si>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</si>
  <si>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</si>
  <si>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</si>
  <si>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</si>
  <si>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</si>
  <si>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</si>
  <si>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</si>
  <si>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</si>
  <si>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</si>
  <si>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</si>
  <si>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</si>
  <si>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</si>
  <si>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</si>
  <si>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</si>
  <si>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</si>
  <si>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</si>
  <si>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</si>
  <si>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</si>
  <si>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</si>
  <si>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</si>
  <si>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</si>
  <si>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</si>
  <si>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</si>
  <si>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</si>
  <si>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</si>
  <si>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</si>
  <si>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</si>
  <si>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</si>
  <si>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</si>
  <si>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</si>
  <si>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</si>
  <si>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</si>
  <si>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</si>
  <si>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</si>
  <si>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</si>
  <si>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</si>
  <si>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</si>
  <si>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</si>
  <si>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</si>
  <si>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</si>
  <si>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</si>
  <si>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</si>
  <si>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</si>
  <si>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</si>
  <si>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</si>
  <si>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</si>
  <si>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</si>
  <si>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</si>
  <si>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</si>
  <si>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</si>
  <si>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</si>
  <si>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</si>
  <si>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</si>
  <si>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</si>
  <si>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</si>
  <si>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</si>
  <si>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</si>
  <si>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</si>
  <si>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</si>
  <si>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</si>
  <si>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</si>
  <si>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</si>
  <si>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</si>
  <si>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</si>
  <si>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</si>
  <si>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</si>
  <si>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</si>
  <si>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</si>
  <si>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</si>
  <si>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</si>
  <si>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</si>
  <si>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</si>
  <si>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</si>
  <si>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</si>
  <si>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</si>
  <si>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</si>
  <si>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</si>
  <si>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</si>
  <si>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</si>
  <si>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</si>
  <si>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</si>
  <si>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</si>
  <si>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</si>
  <si>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</si>
  <si>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</si>
  <si>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</si>
  <si>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</si>
  <si>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</si>
  <si>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</si>
  <si>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</si>
  <si>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</si>
  <si>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</si>
  <si>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</si>
  <si>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</si>
  <si>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</si>
  <si>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</si>
  <si>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</si>
  <si>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</si>
  <si>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</si>
  <si>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</si>
  <si>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</si>
  <si>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</si>
  <si>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</si>
  <si>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</si>
  <si>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</si>
  <si>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</si>
  <si>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</si>
  <si>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</si>
  <si>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</si>
  <si>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</si>
  <si>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</si>
  <si>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</si>
  <si>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</si>
  <si>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</si>
  <si>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</si>
  <si>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</si>
  <si>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</si>
  <si>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</si>
  <si>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</si>
  <si>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</si>
  <si>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</si>
  <si>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</si>
  <si>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</si>
  <si>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</si>
  <si>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</si>
  <si>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</si>
  <si>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</si>
  <si>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</si>
  <si>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</si>
  <si>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</si>
  <si>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</si>
  <si>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</si>
  <si>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</si>
  <si>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</si>
  <si>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</si>
  <si>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</si>
  <si>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</si>
  <si>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</si>
  <si>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</si>
  <si>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</si>
  <si>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</si>
  <si>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</si>
  <si>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</si>
  <si>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</si>
  <si>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</si>
  <si>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</si>
  <si>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</si>
  <si>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</si>
  <si>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</si>
  <si>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</si>
  <si>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</si>
  <si>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</si>
  <si>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</si>
  <si>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</si>
  <si>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</si>
  <si>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</si>
  <si>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</si>
  <si>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</si>
  <si>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</si>
  <si>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</si>
  <si>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</si>
  <si>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</si>
  <si>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</si>
  <si>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</si>
  <si>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</si>
  <si>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</si>
  <si>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</si>
  <si>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</si>
  <si>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</si>
  <si>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</si>
  <si>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</si>
  <si>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</si>
  <si>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</si>
  <si>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</si>
  <si>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</si>
  <si>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</si>
  <si>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</si>
  <si>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</si>
  <si>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</si>
  <si>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</si>
  <si>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</si>
  <si>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</si>
  <si>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</si>
  <si>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</si>
  <si>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</si>
  <si>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</si>
  <si>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</si>
  <si>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</si>
  <si>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</si>
  <si>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</si>
  <si>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</si>
  <si>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</si>
  <si>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</si>
  <si>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</si>
  <si>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</si>
  <si>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</si>
  <si>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</si>
  <si>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</si>
  <si>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</si>
  <si>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</si>
  <si>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</si>
  <si>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</si>
  <si>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</si>
  <si>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</si>
  <si>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</si>
  <si>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</si>
  <si>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</si>
  <si>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</si>
  <si>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</si>
  <si>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</si>
  <si>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</si>
  <si>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</si>
  <si>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</si>
  <si>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</si>
  <si>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</si>
  <si>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</si>
  <si>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</si>
  <si>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</si>
  <si>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</si>
  <si>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</si>
  <si>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</si>
  <si>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</si>
  <si>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</si>
  <si>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</si>
  <si>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</si>
  <si>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</si>
  <si>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</si>
  <si>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</si>
  <si>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</si>
  <si>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</si>
  <si>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</si>
  <si>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</si>
  <si>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</si>
  <si>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</si>
  <si>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</si>
  <si>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</si>
  <si>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</si>
  <si>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</si>
  <si>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</si>
  <si>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</si>
  <si>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</si>
  <si>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</si>
  <si>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</si>
  <si>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</si>
  <si>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</si>
  <si>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</si>
  <si>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</si>
  <si>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</si>
  <si>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</si>
  <si>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</si>
  <si>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</si>
  <si>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</si>
  <si>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</si>
  <si>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</si>
  <si>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</si>
  <si>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</si>
  <si>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</si>
  <si>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</si>
  <si>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</si>
  <si>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</si>
  <si>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</si>
  <si>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</si>
  <si>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</si>
  <si>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</si>
  <si>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</si>
  <si>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</si>
  <si>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</si>
  <si>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</si>
  <si>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</si>
  <si>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</si>
  <si>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</si>
  <si>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</si>
  <si>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</si>
  <si>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</si>
  <si>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</si>
  <si>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</si>
  <si>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</si>
  <si>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</si>
  <si>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</si>
  <si>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</si>
  <si>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</si>
  <si>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</si>
  <si>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</si>
  <si>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</si>
  <si>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</si>
  <si>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</si>
  <si>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</si>
  <si>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</si>
  <si>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</si>
  <si>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</si>
  <si>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</si>
  <si>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</si>
  <si>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</si>
  <si>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</si>
  <si>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</si>
  <si>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</si>
  <si>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</si>
  <si>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</si>
  <si>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</si>
  <si>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</si>
  <si>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</si>
  <si>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</si>
  <si>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</si>
  <si>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</si>
  <si>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</si>
  <si>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</si>
  <si>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</si>
  <si>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</si>
  <si>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</si>
  <si>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</si>
  <si>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</si>
  <si>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</si>
  <si>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</si>
  <si>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</si>
  <si>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</si>
  <si>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</si>
  <si>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</si>
  <si>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</si>
  <si>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</si>
  <si>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</si>
  <si>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</si>
  <si>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</si>
  <si>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</si>
  <si>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</si>
  <si>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</si>
  <si>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</si>
  <si>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</si>
  <si>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</si>
  <si>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</si>
  <si>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</si>
  <si>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</si>
  <si>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</si>
  <si>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</si>
  <si>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</si>
  <si>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</si>
  <si>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</si>
  <si>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</si>
  <si>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</si>
  <si>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</si>
  <si>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</si>
  <si>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</si>
  <si>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</si>
  <si>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</si>
  <si>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</si>
  <si>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</si>
  <si>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</si>
  <si>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</si>
  <si>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</si>
  <si>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</si>
  <si>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</si>
  <si>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</si>
  <si>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</si>
  <si>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</si>
  <si>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</si>
  <si>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</si>
  <si>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</si>
  <si>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</si>
  <si>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</si>
  <si>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</si>
  <si>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</si>
  <si>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</si>
  <si>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</si>
  <si>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</si>
  <si>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</si>
  <si>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</si>
  <si>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</si>
  <si>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</si>
  <si>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</si>
  <si>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</si>
  <si>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</si>
  <si>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</si>
  <si>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</si>
  <si>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</si>
  <si>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</si>
  <si>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</si>
  <si>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</si>
  <si>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</si>
  <si>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</si>
  <si>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</si>
  <si>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</si>
  <si>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</si>
  <si>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</si>
  <si>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</si>
  <si>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</si>
  <si>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</si>
  <si>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</si>
  <si>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</si>
  <si>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</si>
  <si>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</si>
  <si>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</si>
  <si>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</si>
  <si>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</si>
  <si>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</si>
  <si>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</si>
  <si>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</si>
  <si>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</si>
  <si>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</si>
  <si>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</si>
  <si>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</si>
  <si>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</si>
  <si>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</si>
  <si>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</si>
  <si>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</si>
  <si>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</si>
  <si>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</si>
  <si>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</si>
  <si>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</si>
  <si>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</si>
  <si>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</si>
  <si>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</si>
  <si>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</si>
  <si>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</si>
  <si>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</si>
  <si>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</si>
  <si>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</si>
  <si>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</si>
  <si>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</si>
  <si>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</si>
  <si>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</si>
  <si>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</si>
  <si>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</si>
  <si>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</si>
  <si>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</si>
  <si>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</si>
  <si>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</si>
  <si>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</si>
  <si>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</si>
  <si>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</si>
  <si>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</si>
  <si>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</si>
  <si>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</si>
  <si>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</si>
  <si>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</si>
  <si>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</si>
  <si>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</si>
  <si>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</si>
  <si>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</si>
  <si>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</si>
  <si>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</si>
  <si>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</si>
  <si>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</si>
  <si>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</si>
  <si>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</si>
  <si>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</si>
  <si>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</si>
  <si>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</si>
  <si>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</si>
  <si>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</si>
  <si>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</si>
  <si>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</si>
  <si>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</si>
  <si>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</si>
  <si>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</si>
  <si>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</si>
  <si>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</si>
  <si>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</si>
  <si>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</si>
  <si>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</si>
  <si>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</si>
  <si>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</si>
  <si>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</si>
  <si>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</si>
  <si>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</si>
  <si>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</si>
  <si>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</si>
  <si>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</si>
  <si>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</si>
  <si>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</si>
  <si>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</si>
  <si>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</si>
  <si>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</si>
  <si>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</si>
  <si>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</si>
  <si>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</si>
  <si>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</si>
  <si>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</si>
  <si>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</si>
  <si>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</si>
  <si>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</si>
  <si>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</si>
  <si>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</si>
  <si>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</si>
  <si>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</si>
  <si>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</si>
  <si>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</si>
  <si>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</si>
  <si>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</si>
  <si>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</si>
  <si>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</si>
  <si>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</si>
  <si>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</si>
  <si>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</si>
  <si>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</si>
  <si>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</si>
  <si>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</si>
  <si>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</si>
  <si>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</si>
  <si>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</si>
  <si>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</si>
  <si>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</si>
  <si>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</si>
  <si>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</si>
  <si>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</si>
  <si>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</si>
  <si>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</si>
  <si>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</si>
  <si>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</si>
  <si>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</si>
  <si>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</si>
  <si>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</si>
  <si>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</si>
  <si>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</si>
  <si>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</si>
  <si>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</si>
  <si>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</si>
  <si>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</si>
  <si>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</si>
  <si>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</si>
  <si>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</si>
  <si>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</si>
  <si>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</si>
  <si>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</si>
  <si>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</si>
  <si>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</si>
  <si>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</si>
  <si>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</si>
  <si>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</si>
  <si>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</si>
  <si>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</si>
  <si>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</si>
  <si>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</si>
  <si>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</si>
  <si>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</si>
  <si>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</si>
  <si>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</si>
  <si>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</si>
  <si>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</si>
  <si>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</si>
  <si>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</si>
  <si>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</si>
  <si>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</si>
  <si>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</si>
  <si>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</si>
  <si>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</si>
  <si>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</si>
  <si>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</si>
  <si>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</si>
  <si>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</si>
  <si>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</si>
  <si>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</si>
  <si>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</si>
  <si>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</si>
  <si>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</si>
  <si>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</si>
  <si>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</si>
  <si>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</si>
  <si>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</si>
  <si>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</si>
  <si>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</si>
  <si>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</si>
  <si>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</si>
  <si>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</si>
  <si>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</si>
  <si>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</si>
  <si>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</si>
  <si>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</si>
  <si>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</si>
  <si>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</si>
  <si>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</si>
  <si>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</si>
  <si>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</si>
  <si>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</si>
  <si>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</si>
  <si>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</si>
  <si>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</si>
  <si>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</si>
  <si>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</si>
  <si>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</si>
  <si>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</si>
  <si>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</si>
  <si>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</si>
  <si>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</si>
  <si>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</si>
  <si>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</si>
  <si>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</si>
  <si>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</si>
  <si>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</si>
  <si>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</si>
  <si>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</si>
  <si>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</si>
  <si>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</si>
  <si>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</si>
  <si>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</si>
  <si>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</si>
  <si>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</si>
  <si>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</si>
  <si>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</si>
  <si>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</si>
  <si>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</si>
  <si>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</si>
  <si>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</si>
  <si>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</si>
  <si>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</si>
  <si>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</si>
  <si>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</si>
  <si>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</si>
  <si>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</si>
  <si>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</si>
  <si>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</si>
  <si>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</si>
  <si>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</si>
  <si>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</si>
  <si>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</si>
  <si>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</si>
  <si>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</si>
  <si>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</si>
  <si>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</si>
  <si>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</si>
  <si>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</si>
  <si>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</si>
  <si>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</si>
  <si>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</si>
  <si>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</si>
  <si>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</si>
  <si>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</si>
  <si>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</si>
  <si>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</si>
  <si>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</si>
  <si>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</si>
  <si>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</si>
  <si>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</si>
  <si>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</si>
  <si>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</si>
  <si>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</si>
  <si>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</si>
  <si>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</si>
  <si>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</si>
  <si>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</si>
  <si>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</si>
  <si>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</si>
  <si>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</si>
  <si>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</si>
  <si>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</si>
  <si>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</si>
  <si>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</si>
  <si>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</si>
  <si>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</si>
  <si>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</si>
  <si>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</si>
  <si>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</si>
  <si>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</si>
  <si>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</si>
  <si>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</si>
  <si>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</si>
  <si>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</si>
  <si>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</si>
  <si>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</si>
  <si>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</si>
  <si>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</si>
  <si>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</si>
  <si>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</si>
  <si>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</si>
  <si>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</si>
  <si>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</si>
  <si>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</si>
  <si>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</si>
  <si>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</si>
  <si>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</si>
  <si>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</si>
  <si>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</si>
  <si>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</si>
  <si>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</si>
  <si>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</si>
  <si>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</si>
  <si>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</si>
  <si>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</si>
  <si>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</si>
  <si>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</si>
  <si>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</si>
  <si>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</si>
  <si>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</si>
  <si>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</si>
  <si>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</si>
  <si>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</si>
  <si>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</si>
  <si>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</si>
  <si>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</si>
  <si>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</si>
  <si>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</si>
  <si>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</si>
  <si>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</si>
  <si>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</si>
  <si>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</si>
  <si>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</si>
  <si>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</si>
  <si>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</si>
  <si>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</si>
  <si>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</si>
  <si>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</si>
  <si>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</si>
  <si>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</si>
  <si>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</si>
  <si>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</si>
  <si>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</si>
  <si>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</si>
  <si>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</si>
  <si>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</si>
  <si>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</si>
  <si>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</si>
  <si>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</si>
  <si>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</si>
  <si>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</si>
  <si>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</si>
  <si>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</si>
  <si>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</si>
  <si>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</si>
  <si>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</si>
  <si>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</si>
  <si>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</si>
  <si>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</si>
  <si>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</si>
  <si>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</si>
  <si>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</si>
  <si>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</si>
  <si>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</si>
  <si>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</si>
  <si>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</si>
  <si>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</si>
  <si>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</si>
  <si>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</si>
  <si>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</si>
  <si>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</si>
  <si>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</si>
  <si>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</si>
  <si>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</si>
  <si>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</si>
  <si>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</si>
  <si>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</si>
  <si>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</si>
  <si>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</si>
  <si>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</si>
  <si>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</si>
  <si>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</si>
  <si>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</si>
  <si>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</si>
  <si>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</si>
  <si>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</si>
  <si>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</si>
  <si>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</si>
  <si>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</si>
  <si>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</si>
  <si>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</si>
  <si>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</si>
  <si>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</si>
  <si>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</si>
  <si>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</si>
  <si>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</si>
  <si>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</si>
  <si>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</si>
  <si>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</si>
  <si>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</si>
  <si>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</si>
  <si>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</si>
  <si>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</si>
  <si>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</si>
  <si>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</si>
  <si>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</si>
  <si>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</si>
  <si>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</si>
  <si>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</si>
  <si>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</si>
  <si>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</si>
  <si>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</si>
  <si>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</si>
  <si>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</si>
  <si>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</si>
  <si>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</si>
  <si>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</si>
  <si>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</si>
  <si>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</si>
  <si>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</si>
  <si>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</si>
  <si>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</si>
  <si>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</si>
  <si>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</si>
  <si>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</si>
  <si>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</si>
  <si>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</si>
  <si>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</si>
  <si>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</si>
  <si>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</si>
  <si>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</si>
  <si>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</si>
  <si>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</si>
  <si>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</si>
  <si>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</si>
  <si>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</si>
  <si>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</si>
  <si>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</si>
  <si>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</si>
  <si>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</si>
  <si>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</si>
  <si>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</si>
  <si>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</si>
  <si>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</si>
  <si>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</si>
  <si>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</si>
  <si>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</si>
  <si>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</si>
  <si>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</si>
  <si>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</si>
  <si>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</si>
  <si>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</si>
  <si>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</si>
  <si>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</si>
  <si>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</si>
  <si>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</si>
  <si>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</si>
  <si>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</si>
  <si>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</si>
  <si>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</si>
  <si>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</si>
  <si>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</si>
  <si>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</si>
  <si>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</si>
  <si>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</si>
  <si>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</si>
  <si>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</si>
  <si>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</si>
  <si>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</si>
  <si>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</si>
  <si>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</si>
  <si>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</si>
  <si>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</si>
  <si>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</si>
  <si>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</si>
  <si>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</si>
  <si>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</si>
  <si>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</si>
  <si>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</si>
  <si>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</si>
  <si>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</si>
  <si>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</si>
  <si>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</si>
  <si>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</si>
  <si>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</si>
  <si>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</si>
  <si>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</si>
  <si>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</si>
  <si>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</si>
  <si>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</si>
  <si>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</si>
  <si>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</si>
  <si>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</si>
  <si>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</si>
  <si>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</si>
  <si>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</si>
  <si>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</si>
  <si>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</si>
  <si>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</si>
  <si>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</si>
  <si>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</si>
  <si>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</si>
  <si>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</si>
  <si>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</si>
  <si>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</si>
  <si>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</si>
  <si>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</si>
  <si>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</si>
  <si>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</si>
  <si>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</si>
  <si>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</si>
  <si>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</si>
  <si>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</si>
  <si>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</si>
  <si>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</si>
  <si>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</si>
  <si>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</si>
  <si>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</si>
  <si>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</si>
  <si>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</si>
  <si>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</si>
  <si>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</si>
  <si>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</si>
  <si>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</si>
  <si>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</si>
  <si>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</si>
  <si>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</si>
  <si>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</si>
  <si>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</si>
  <si>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</si>
  <si>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</si>
  <si>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</si>
  <si>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</si>
  <si>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</si>
  <si>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</si>
  <si>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</si>
  <si>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</si>
  <si>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</si>
  <si>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</si>
  <si>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</si>
  <si>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</si>
  <si>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</si>
  <si>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</si>
  <si>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</si>
  <si>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</si>
  <si>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</si>
  <si>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</si>
  <si>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</si>
  <si>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</si>
  <si>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</si>
  <si>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</si>
  <si>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</si>
  <si>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</si>
  <si>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</si>
  <si>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</si>
  <si>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</si>
  <si>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</si>
  <si>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</si>
  <si>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</si>
  <si>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</si>
  <si>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</si>
  <si>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</si>
  <si>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</si>
  <si>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</si>
  <si>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</si>
  <si>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</si>
  <si>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</si>
  <si>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</si>
  <si>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</si>
  <si>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</si>
  <si>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</si>
  <si>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</si>
  <si>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</si>
  <si>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</si>
  <si>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</si>
  <si>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</si>
  <si>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</si>
  <si>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</si>
  <si>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</si>
  <si>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</si>
  <si>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</si>
  <si>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</si>
  <si>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</si>
  <si>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</si>
  <si>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</si>
  <si>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</si>
  <si>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</si>
  <si>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</si>
  <si>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</si>
  <si>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</si>
  <si>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</si>
  <si>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</si>
  <si>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</si>
  <si>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</si>
  <si>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</si>
  <si>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</si>
  <si>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</si>
  <si>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</si>
  <si>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</si>
  <si>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</si>
  <si>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</si>
  <si>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</si>
  <si>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</si>
  <si>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</si>
  <si>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</si>
  <si>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</si>
  <si>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</si>
  <si>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</si>
  <si>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</si>
  <si>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</si>
  <si>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</si>
  <si>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</si>
  <si>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</si>
  <si>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</si>
  <si>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</si>
  <si>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</si>
  <si>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</si>
  <si>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</si>
  <si>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</si>
  <si>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</si>
  <si>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</si>
  <si>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</si>
  <si>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</si>
  <si>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</si>
  <si>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</si>
  <si>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</si>
  <si>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</si>
  <si>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</si>
  <si>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</si>
  <si>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</si>
  <si>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</si>
  <si>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</si>
  <si>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</si>
  <si>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</si>
  <si>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</si>
  <si>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</si>
  <si>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</si>
  <si>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</si>
  <si>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</si>
  <si>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</si>
  <si>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</si>
  <si>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</si>
  <si>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</si>
  <si>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</si>
  <si>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</si>
  <si>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</si>
  <si>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</si>
  <si>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</si>
  <si>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</si>
  <si>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</si>
  <si>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</si>
  <si>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</si>
  <si>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</si>
  <si>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</si>
  <si>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</si>
  <si>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</si>
  <si>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</si>
  <si>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</si>
  <si>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</si>
  <si>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</si>
  <si>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</si>
  <si>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</si>
  <si>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</si>
  <si>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</si>
  <si>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</si>
  <si>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</si>
  <si>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</si>
  <si>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</si>
  <si>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</si>
  <si>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</si>
  <si>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</si>
  <si>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</si>
  <si>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</si>
  <si>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</si>
  <si>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</si>
  <si>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</si>
  <si>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</si>
  <si>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</si>
  <si>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</si>
  <si>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</si>
  <si>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</si>
  <si>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</si>
  <si>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</si>
  <si>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</si>
  <si>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</si>
  <si>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</si>
  <si>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</si>
  <si>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</si>
  <si>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</si>
  <si>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</si>
  <si>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</si>
  <si>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</si>
  <si>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</si>
  <si>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</si>
  <si>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</si>
  <si>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</si>
  <si>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</si>
  <si>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</si>
  <si>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</si>
  <si>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</si>
  <si>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</si>
  <si>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</si>
  <si>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</si>
  <si>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</si>
  <si>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</si>
  <si>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</si>
  <si>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</si>
  <si>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</si>
  <si>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</si>
  <si>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</si>
  <si>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</si>
  <si>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</si>
  <si>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</si>
  <si>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</si>
  <si>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</si>
  <si>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</si>
  <si>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</si>
  <si>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</si>
  <si>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</si>
  <si>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</si>
  <si>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</si>
  <si>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</si>
  <si>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</si>
  <si>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</si>
  <si>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</si>
  <si>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</si>
  <si>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</si>
  <si>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</si>
  <si>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</si>
  <si>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</si>
  <si>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</si>
  <si>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</si>
  <si>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</si>
  <si>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</si>
  <si>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</si>
  <si>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</si>
  <si>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</si>
  <si>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</si>
  <si>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</si>
  <si>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</si>
  <si>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</si>
  <si>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</si>
  <si>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</si>
  <si>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</si>
  <si>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</si>
  <si>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</si>
  <si>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</si>
  <si>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</si>
  <si>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</si>
  <si>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</si>
  <si>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</si>
  <si>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</si>
  <si>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</si>
  <si>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</si>
  <si>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</si>
  <si>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</si>
  <si>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</si>
  <si>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</si>
  <si>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</si>
  <si>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</si>
  <si>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</si>
  <si>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</si>
  <si>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</si>
  <si>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</si>
  <si>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</si>
  <si>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</si>
  <si>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</si>
  <si>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</si>
  <si>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</si>
  <si>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</si>
  <si>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</si>
  <si>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</si>
  <si>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</si>
  <si>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</si>
  <si>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</si>
  <si>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</si>
  <si>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</si>
  <si>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</si>
  <si>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</si>
  <si>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</si>
  <si>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</si>
  <si>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</si>
  <si>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</si>
  <si>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</si>
  <si>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</si>
  <si>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</si>
  <si>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</si>
  <si>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</si>
  <si>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</si>
  <si>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</si>
  <si>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</si>
  <si>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</si>
  <si>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</si>
  <si>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</si>
  <si>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</si>
  <si>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</si>
  <si>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</si>
  <si>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</si>
  <si>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</si>
  <si>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</si>
  <si>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</si>
  <si>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</si>
  <si>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</si>
  <si>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</si>
  <si>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</si>
  <si>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</si>
  <si>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</si>
  <si>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</si>
  <si>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</si>
  <si>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</si>
  <si>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</si>
  <si>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</si>
  <si>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</si>
  <si>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</si>
  <si>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</si>
  <si>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</si>
  <si>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</si>
  <si>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</si>
  <si>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</si>
  <si>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</si>
  <si>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</si>
  <si>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</si>
  <si>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</si>
  <si>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</si>
  <si>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</si>
  <si>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</si>
  <si>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</si>
  <si>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</si>
  <si>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</si>
  <si>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</si>
  <si>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</si>
  <si>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</si>
  <si>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</si>
  <si>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</si>
  <si>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</si>
  <si>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</si>
  <si>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</si>
  <si>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</si>
  <si>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</si>
  <si>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</si>
  <si>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</si>
  <si>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</si>
  <si>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</si>
  <si>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</si>
  <si>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</si>
  <si>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</si>
  <si>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</si>
  <si>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</si>
  <si>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</si>
  <si>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</si>
  <si>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</si>
  <si>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</si>
  <si>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</si>
  <si>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</si>
  <si>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</si>
  <si>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</si>
  <si>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</si>
  <si>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</si>
  <si>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</si>
  <si>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</si>
  <si>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</si>
  <si>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</si>
  <si>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</si>
  <si>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</si>
  <si>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</si>
  <si>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</si>
  <si>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</si>
  <si>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</si>
  <si>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</si>
  <si>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</si>
  <si>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</si>
  <si>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</si>
  <si>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</si>
  <si>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</si>
  <si>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</si>
  <si>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</si>
  <si>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</si>
  <si>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</si>
  <si>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</si>
  <si>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</si>
  <si>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</si>
  <si>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</si>
  <si>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</si>
  <si>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</si>
  <si>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</si>
  <si>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</si>
  <si>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</si>
  <si>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</si>
  <si>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</si>
  <si>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</si>
  <si>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</si>
  <si>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</si>
  <si>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</si>
  <si>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</si>
  <si>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</si>
  <si>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</si>
  <si>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</si>
  <si>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</si>
  <si>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</si>
  <si>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</si>
  <si>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</si>
  <si>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</si>
  <si>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</si>
  <si>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</si>
  <si>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</si>
  <si>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</si>
  <si>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</si>
  <si>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</si>
  <si>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</si>
  <si>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</si>
  <si>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</si>
  <si>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</si>
  <si>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</si>
  <si>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</si>
  <si>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</si>
  <si>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</si>
  <si>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</si>
  <si>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</si>
  <si>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</si>
  <si>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</si>
  <si>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</si>
  <si>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</si>
  <si>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</si>
  <si>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</si>
  <si>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</si>
  <si>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</si>
  <si>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</si>
  <si>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</si>
  <si>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</si>
  <si>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</si>
  <si>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</si>
  <si>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</si>
  <si>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</si>
  <si>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</si>
  <si>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</si>
  <si>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</si>
  <si>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</si>
  <si>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</si>
  <si>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</si>
  <si>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</si>
  <si>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</si>
  <si>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</si>
  <si>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</si>
  <si>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</si>
  <si>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</si>
  <si>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</si>
  <si>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</si>
  <si>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</si>
  <si>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</si>
  <si>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</si>
  <si>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</si>
  <si>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</si>
  <si>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</si>
  <si>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</si>
  <si>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</si>
  <si>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</si>
  <si>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</si>
  <si>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</si>
  <si>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</si>
  <si>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</si>
  <si>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</si>
  <si>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</si>
  <si>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</si>
  <si>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</si>
  <si>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</si>
  <si>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</si>
  <si>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</si>
  <si>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</si>
  <si>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</si>
  <si>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</si>
  <si>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</si>
  <si>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</si>
  <si>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</si>
  <si>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</si>
  <si>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</si>
  <si>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</si>
  <si>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</si>
  <si>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</si>
  <si>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</si>
  <si>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</si>
  <si>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</si>
  <si>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</si>
  <si>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</si>
  <si>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</si>
  <si>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</si>
  <si>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</si>
  <si>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</si>
  <si>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</si>
  <si>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</si>
  <si>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</si>
  <si>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</si>
  <si>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</si>
  <si>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</si>
  <si>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</si>
  <si>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</si>
  <si>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</si>
  <si>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</si>
  <si>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</si>
  <si>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</si>
  <si>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</si>
  <si>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</si>
  <si>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</si>
  <si>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</si>
  <si>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</si>
  <si>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</si>
  <si>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</si>
  <si>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</si>
  <si>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</si>
  <si>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</si>
  <si>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</si>
  <si>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</si>
  <si>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</si>
  <si>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</si>
  <si>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</si>
  <si>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</si>
  <si>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</si>
  <si>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</si>
  <si>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</si>
  <si>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</si>
  <si>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</si>
  <si>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</si>
  <si>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</si>
  <si>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</si>
  <si>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</si>
  <si>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</si>
  <si>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</si>
  <si>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</si>
  <si>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</si>
  <si>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</si>
  <si>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</si>
  <si>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</si>
  <si>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</si>
  <si>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</si>
  <si>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</si>
  <si>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</si>
  <si>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</si>
  <si>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</si>
  <si>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</si>
  <si>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</si>
  <si>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</si>
  <si>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</si>
  <si>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</si>
  <si>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</si>
  <si>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</si>
  <si>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</si>
  <si>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</si>
  <si>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</si>
  <si>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</si>
  <si>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</si>
  <si>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</si>
  <si>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</si>
  <si>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</si>
  <si>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</si>
  <si>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</si>
  <si>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</si>
  <si>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</si>
  <si>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</si>
  <si>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</si>
  <si>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</si>
  <si>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</si>
  <si>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</si>
  <si>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</si>
  <si>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</si>
  <si>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</si>
  <si>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</si>
  <si>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</si>
  <si>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</si>
  <si>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</si>
  <si>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</si>
  <si>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</si>
  <si>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</si>
  <si>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</si>
  <si>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</si>
  <si>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</si>
  <si>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</si>
  <si>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</si>
  <si>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</si>
  <si>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</si>
  <si>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</si>
  <si>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</si>
  <si>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</si>
  <si>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</si>
  <si>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</si>
  <si>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</si>
  <si>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</si>
  <si>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</si>
  <si>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</si>
  <si>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</si>
  <si>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</si>
  <si>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</si>
  <si>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</si>
  <si>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</si>
  <si>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</si>
  <si>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</si>
  <si>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</si>
  <si>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</si>
  <si>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</si>
  <si>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</si>
  <si>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</si>
  <si>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</si>
  <si>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</si>
  <si>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</si>
  <si>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</si>
  <si>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</si>
  <si>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</si>
  <si>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</si>
  <si>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</si>
  <si>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</si>
  <si>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</si>
  <si>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</si>
  <si>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</si>
  <si>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</si>
  <si>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</si>
  <si>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</si>
  <si>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</si>
  <si>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</si>
  <si>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</si>
  <si>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</si>
  <si>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</si>
  <si>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</si>
  <si>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</si>
  <si>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</si>
  <si>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</si>
  <si>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</si>
  <si>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</si>
  <si>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</si>
  <si>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</si>
  <si>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</si>
  <si>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</si>
  <si>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</si>
  <si>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</si>
  <si>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</si>
  <si>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</si>
  <si>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</si>
  <si>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</si>
  <si>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</si>
  <si>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</si>
  <si>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</si>
  <si>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</si>
  <si>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</si>
  <si>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</si>
  <si>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</si>
  <si>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</si>
  <si>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</si>
  <si>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</si>
  <si>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</si>
  <si>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</si>
  <si>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</si>
  <si>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</si>
  <si>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</si>
  <si>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</si>
  <si>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</si>
  <si>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</si>
  <si>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</si>
  <si>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</si>
  <si>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</si>
  <si>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</si>
  <si>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</si>
  <si>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</si>
  <si>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</si>
  <si>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</si>
  <si>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</si>
  <si>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</si>
  <si>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</si>
  <si>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</si>
  <si>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</si>
  <si>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</si>
  <si>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</si>
  <si>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</si>
  <si>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</si>
  <si>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</si>
  <si>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</si>
  <si>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</si>
  <si>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</si>
  <si>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</si>
  <si>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</si>
  <si>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</si>
  <si>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</si>
  <si>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</si>
  <si>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</si>
  <si>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</si>
  <si>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</si>
  <si>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</si>
  <si>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</si>
  <si>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</si>
  <si>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</si>
  <si>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</si>
  <si>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</si>
  <si>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</si>
  <si>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</si>
  <si>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</si>
  <si>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</si>
  <si>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</si>
  <si>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</si>
  <si>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</si>
  <si>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</si>
  <si>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</si>
  <si>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</si>
  <si>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</si>
  <si>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</si>
  <si>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</si>
  <si>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</si>
  <si>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</si>
  <si>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</si>
  <si>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</si>
  <si>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</si>
  <si>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</si>
  <si>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</si>
  <si>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</si>
  <si>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</si>
  <si>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</si>
  <si>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</si>
  <si>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</si>
  <si>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</si>
  <si>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</si>
  <si>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</si>
  <si>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</si>
  <si>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</si>
  <si>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</si>
  <si>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</si>
  <si>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</si>
  <si>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</si>
  <si>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</si>
  <si>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</si>
  <si>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</si>
  <si>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</si>
  <si>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</si>
  <si>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</si>
  <si>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</si>
  <si>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</si>
  <si>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</si>
  <si>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</si>
  <si>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</si>
  <si>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</si>
  <si>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</si>
  <si>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</si>
  <si>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</si>
  <si>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</si>
  <si>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</si>
  <si>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</si>
  <si>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</si>
  <si>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</si>
  <si>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</si>
  <si>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</si>
  <si>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</si>
  <si>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</si>
  <si>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</si>
  <si>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</si>
  <si>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</si>
  <si>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</si>
  <si>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</si>
  <si>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</si>
  <si>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</si>
  <si>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</si>
  <si>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</si>
  <si>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</si>
  <si>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</si>
  <si>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</si>
  <si>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</si>
  <si>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</si>
  <si>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</si>
  <si>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</si>
  <si>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</si>
  <si>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</si>
  <si>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</si>
  <si>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</si>
  <si>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</si>
  <si>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</si>
  <si>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</si>
  <si>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</si>
  <si>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</si>
  <si>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</si>
  <si>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</si>
  <si>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</si>
  <si>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</si>
  <si>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</si>
  <si>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</si>
  <si>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</si>
  <si>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</si>
  <si>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</si>
  <si>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</si>
  <si>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</si>
  <si>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</si>
  <si>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</si>
  <si>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</si>
  <si>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</si>
  <si>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</si>
  <si>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</si>
  <si>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</si>
  <si>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</si>
  <si>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</si>
  <si>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</si>
  <si>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</si>
  <si>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</si>
  <si>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</si>
  <si>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</si>
  <si>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</si>
  <si>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</si>
  <si>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</si>
  <si>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</si>
  <si>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</si>
  <si>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</si>
  <si>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</si>
  <si>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</si>
  <si>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</si>
  <si>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</si>
  <si>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</si>
  <si>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</si>
  <si>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</si>
  <si>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</si>
  <si>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</si>
  <si>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</si>
  <si>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</si>
  <si>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</si>
  <si>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</si>
  <si>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</si>
  <si>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</si>
  <si>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</si>
  <si>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</si>
  <si>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</si>
  <si>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</si>
  <si>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</si>
  <si>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</si>
  <si>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</si>
  <si>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</si>
  <si>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</si>
  <si>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</si>
  <si>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</si>
  <si>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</si>
  <si>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</si>
  <si>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</si>
  <si>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</si>
  <si>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</si>
  <si>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</si>
  <si>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</si>
  <si>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</si>
  <si>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</si>
  <si>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</si>
  <si>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</si>
  <si>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</si>
  <si>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</si>
  <si>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</si>
  <si>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</si>
  <si>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</si>
  <si>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</si>
  <si>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</si>
  <si>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</si>
  <si>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</si>
  <si>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</si>
  <si>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</si>
  <si>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</si>
  <si>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</si>
  <si>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</si>
  <si>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</si>
  <si>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</si>
  <si>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</si>
  <si>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</si>
  <si>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</si>
  <si>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</si>
  <si>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</si>
  <si>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</si>
  <si>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</si>
  <si>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</si>
  <si>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</si>
  <si>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</si>
  <si>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</si>
  <si>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</si>
  <si>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</si>
  <si>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</si>
  <si>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</si>
  <si>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</si>
  <si>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</si>
  <si>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</si>
  <si>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</si>
  <si>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</si>
  <si>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</si>
  <si>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</si>
  <si>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</si>
  <si>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</si>
  <si>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</si>
  <si>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</si>
  <si>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</si>
  <si>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</si>
  <si>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</si>
  <si>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</si>
  <si>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</si>
  <si>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</si>
  <si>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</si>
  <si>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</si>
  <si>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</si>
  <si>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</si>
  <si>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</si>
  <si>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</si>
  <si>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</si>
  <si>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</si>
  <si>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</si>
  <si>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</si>
  <si>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</si>
  <si>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</si>
  <si>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</si>
  <si>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</si>
  <si>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</si>
  <si>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</si>
  <si>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</si>
  <si>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</si>
  <si>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</si>
  <si>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</si>
  <si>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</si>
  <si>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</si>
  <si>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</si>
  <si>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</si>
  <si>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</si>
  <si>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</si>
  <si>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</si>
  <si>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</si>
  <si>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</si>
  <si>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</si>
  <si>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</si>
  <si>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</si>
  <si>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</si>
  <si>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</si>
  <si>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</si>
  <si>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</si>
  <si>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</si>
  <si>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</si>
  <si>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</si>
  <si>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</si>
  <si>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</si>
  <si>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</si>
  <si>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</si>
  <si>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</si>
  <si>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</si>
  <si>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</si>
  <si>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</si>
  <si>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</si>
  <si>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</si>
  <si>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</si>
  <si>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</si>
  <si>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</si>
  <si>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</si>
  <si>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</si>
  <si>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</si>
  <si>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</si>
  <si>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</si>
  <si>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</si>
  <si>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</si>
  <si>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</si>
  <si>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</si>
  <si>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</si>
  <si>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</si>
  <si>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</si>
  <si>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</si>
  <si>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</si>
  <si>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</si>
  <si>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</si>
  <si>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</si>
  <si>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</si>
  <si>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</si>
  <si>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</si>
  <si>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</si>
  <si>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</si>
  <si>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</si>
  <si>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</si>
  <si>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</si>
  <si>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05176150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</si>
  <si>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</si>
  <si>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</si>
  <si>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</si>
  <si>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L'ARIZE</t>
  </si>
  <si>
    <t xml:space="preserve">NOM_PRELEV_DETERM</t>
  </si>
  <si>
    <t xml:space="preserve">AQUASCOP BIOLOGIE site de Monptellier</t>
  </si>
  <si>
    <t xml:space="preserve">LB_STATION</t>
  </si>
  <si>
    <t xml:space="preserve">L'ARIZE AU MAS D'AZIL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</si>
  <si>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</si>
  <si>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</si>
  <si>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</si>
  <si>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</si>
  <si>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IBMR-20-M81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</si>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</sst>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567557</v>
      </c>
      <c r="G10" s="25"/>
      <c r="H10" s="25"/>
    </row>
    <row r="11" customFormat="false" ht="15" hidden="false" customHeight="false" outlineLevel="0" collapsed="false">
      <c r="A11" s="26" t="s">
        <v>5183</v>
      </c>
      <c r="B11" s="30" t="n">
        <v>44032</v>
      </c>
      <c r="D11" s="26" t="s">
        <v>5184</v>
      </c>
      <c r="E11" s="29" t="n">
        <v>6221783</v>
      </c>
      <c r="G11" s="25"/>
      <c r="H11" s="25"/>
    </row>
    <row r="12" customFormat="false" ht="15" hidden="false" customHeight="false" outlineLevel="0" collapsed="false">
      <c r="A12" s="26" t="s">
        <v>5185</v>
      </c>
      <c r="B12" s="29" t="s">
        <v>5186</v>
      </c>
      <c r="D12" s="26" t="s">
        <v>5187</v>
      </c>
      <c r="E12" s="29" t="n">
        <v>567518</v>
      </c>
      <c r="G12" s="25"/>
      <c r="H12" s="25"/>
    </row>
    <row r="13" customFormat="false" ht="17.25" hidden="false" customHeight="true" outlineLevel="0" collapsed="false">
      <c r="A13" s="12"/>
      <c r="B13" s="31"/>
      <c r="D13" s="26" t="s">
        <v>5188</v>
      </c>
      <c r="E13" s="29" t="n">
        <v>6221871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567557</v>
      </c>
    </row>
    <row r="18" customFormat="false" ht="15" hidden="false" customHeight="false" outlineLevel="0" collapsed="false">
      <c r="A18" s="36"/>
      <c r="B18" s="37" t="s">
        <v>5196</v>
      </c>
      <c r="C18" s="38" t="n">
        <f aca="false">E11</f>
        <v>6221783</v>
      </c>
    </row>
    <row r="19" customFormat="false" ht="15" hidden="false" customHeight="false" outlineLevel="0" collapsed="false">
      <c r="A19" s="33" t="s">
        <v>5197</v>
      </c>
      <c r="B19" s="39" t="n">
        <v>279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16.6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69</v>
      </c>
      <c r="D35" s="52" t="s">
        <v>5215</v>
      </c>
      <c r="E35" s="53" t="n">
        <v>31</v>
      </c>
    </row>
    <row r="36" s="56" customFormat="true" ht="15" hidden="false" customHeight="true" outlineLevel="0" collapsed="false">
      <c r="A36" s="54" t="s">
        <v>5216</v>
      </c>
      <c r="B36" s="34" t="n">
        <v>85</v>
      </c>
      <c r="C36" s="50"/>
      <c r="D36" s="55" t="s">
        <v>5217</v>
      </c>
      <c r="E36" s="34" t="n">
        <v>40</v>
      </c>
    </row>
    <row r="37" s="56" customFormat="true" ht="15" hidden="false" customHeight="true" outlineLevel="0" collapsed="false">
      <c r="A37" s="54" t="s">
        <v>5218</v>
      </c>
      <c r="B37" s="34" t="n">
        <v>13.4</v>
      </c>
      <c r="C37" s="50"/>
      <c r="D37" s="55" t="s">
        <v>5219</v>
      </c>
      <c r="E37" s="34" t="n">
        <v>13</v>
      </c>
    </row>
    <row r="38" s="56" customFormat="true" ht="15" hidden="false" customHeight="true" outlineLevel="0" collapsed="false">
      <c r="A38" s="54" t="s">
        <v>5220</v>
      </c>
      <c r="B38" s="34" t="n">
        <v>1.2</v>
      </c>
      <c r="C38" s="50"/>
      <c r="D38" s="55" t="s">
        <v>5220</v>
      </c>
      <c r="E38" s="34" t="n">
        <v>0.02</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4</v>
      </c>
    </row>
    <row r="45" s="17" customFormat="true" ht="15" hidden="false" customHeight="false" outlineLevel="0" collapsed="false">
      <c r="A45" s="33" t="s">
        <v>5228</v>
      </c>
      <c r="B45" s="62"/>
      <c r="C45" s="50"/>
      <c r="D45" s="26" t="s">
        <v>5228</v>
      </c>
      <c r="E45" s="62" t="n">
        <v>4</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2</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5</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1</v>
      </c>
      <c r="C57" s="50"/>
      <c r="D57" s="19" t="s">
        <v>5238</v>
      </c>
      <c r="E57" s="61" t="n">
        <v>1</v>
      </c>
    </row>
    <row r="58" s="17" customFormat="true" ht="15" hidden="false" customHeight="false" outlineLevel="0" collapsed="false">
      <c r="A58" s="33" t="s">
        <v>5239</v>
      </c>
      <c r="B58" s="62" t="n">
        <v>3</v>
      </c>
      <c r="C58" s="50"/>
      <c r="D58" s="26" t="s">
        <v>5239</v>
      </c>
      <c r="E58" s="62" t="n">
        <v>2</v>
      </c>
    </row>
    <row r="59" s="17" customFormat="true" ht="15" hidden="false" customHeight="false" outlineLevel="0" collapsed="false">
      <c r="A59" s="33" t="s">
        <v>5240</v>
      </c>
      <c r="B59" s="62" t="n">
        <v>4</v>
      </c>
      <c r="C59" s="50"/>
      <c r="D59" s="26" t="s">
        <v>5240</v>
      </c>
      <c r="E59" s="62" t="n">
        <v>4</v>
      </c>
    </row>
    <row r="60" s="17" customFormat="true" ht="15" hidden="false" customHeight="false" outlineLevel="0" collapsed="false">
      <c r="A60" s="33" t="s">
        <v>5241</v>
      </c>
      <c r="B60" s="62" t="n">
        <v>3</v>
      </c>
      <c r="C60" s="50"/>
      <c r="D60" s="26" t="s">
        <v>5241</v>
      </c>
      <c r="E60" s="62" t="n">
        <v>3</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5</v>
      </c>
      <c r="C67" s="50"/>
      <c r="D67" s="26" t="s">
        <v>5246</v>
      </c>
      <c r="E67" s="62" t="n">
        <v>2</v>
      </c>
    </row>
    <row r="68" s="17" customFormat="true" ht="15" hidden="false" customHeight="false" outlineLevel="0" collapsed="false">
      <c r="A68" s="33" t="s">
        <v>5247</v>
      </c>
      <c r="B68" s="62" t="n">
        <v>2</v>
      </c>
      <c r="C68" s="50"/>
      <c r="D68" s="26" t="s">
        <v>5247</v>
      </c>
      <c r="E68" s="62"/>
    </row>
    <row r="69" s="17" customFormat="true" ht="15" hidden="false" customHeight="false" outlineLevel="0" collapsed="false">
      <c r="A69" s="33" t="s">
        <v>5248</v>
      </c>
      <c r="B69" s="62" t="n">
        <v>1</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c r="C74" s="50"/>
      <c r="D74" s="26" t="s">
        <v>5251</v>
      </c>
      <c r="E74" s="62" t="n">
        <v>2</v>
      </c>
    </row>
    <row r="75" s="17" customFormat="true" ht="15" hidden="false" customHeight="false" outlineLevel="0" collapsed="false">
      <c r="A75" s="33" t="s">
        <v>5252</v>
      </c>
      <c r="B75" s="62" t="n">
        <v>4</v>
      </c>
      <c r="C75" s="50"/>
      <c r="D75" s="26" t="s">
        <v>5252</v>
      </c>
      <c r="E75" s="62" t="n">
        <v>3</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2</v>
      </c>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4</v>
      </c>
    </row>
    <row r="84" s="17" customFormat="true" ht="15" hidden="false" customHeight="false" outlineLevel="0" collapsed="false">
      <c r="A84" s="33" t="s">
        <v>5259</v>
      </c>
      <c r="B84" s="62" t="n">
        <v>4</v>
      </c>
      <c r="C84" s="50"/>
      <c r="D84" s="26" t="s">
        <v>5259</v>
      </c>
      <c r="E84" s="62" t="n">
        <v>4</v>
      </c>
    </row>
    <row r="85" s="17" customFormat="true" ht="15" hidden="false" customHeight="false" outlineLevel="0" collapsed="false">
      <c r="A85" s="33" t="s">
        <v>5260</v>
      </c>
      <c r="B85" s="62" t="n">
        <v>2</v>
      </c>
      <c r="C85" s="50"/>
      <c r="D85" s="26" t="s">
        <v>5260</v>
      </c>
      <c r="E85" s="62"/>
    </row>
    <row r="86" s="17" customFormat="true" ht="15" hidden="false" customHeight="false" outlineLevel="0" collapsed="false">
      <c r="A86" s="33" t="s">
        <v>5261</v>
      </c>
      <c r="B86" s="62" t="n">
        <v>2</v>
      </c>
      <c r="C86" s="50"/>
      <c r="D86" s="26" t="s">
        <v>5261</v>
      </c>
      <c r="E86" s="62" t="n">
        <v>2</v>
      </c>
    </row>
    <row r="87" s="17" customFormat="true" ht="15" hidden="false" customHeight="false" outlineLevel="0" collapsed="false">
      <c r="A87" s="33" t="s">
        <v>5262</v>
      </c>
      <c r="B87" s="62"/>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0.2</v>
      </c>
      <c r="E98" s="82"/>
      <c r="F98" s="82" t="s">
        <v>5275</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0.01</v>
      </c>
      <c r="E99" s="82"/>
      <c r="F99" s="82" t="s">
        <v>5275</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0.2</v>
      </c>
      <c r="E100" s="82"/>
      <c r="F100" s="82" t="s">
        <v>5275</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0.01</v>
      </c>
      <c r="E101" s="82"/>
      <c r="F101" s="82" t="s">
        <v>5275</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0.06</v>
      </c>
      <c r="E102" s="82"/>
      <c r="F102" s="82" t="s">
        <v>5275</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0.01</v>
      </c>
      <c r="E103" s="82"/>
      <c r="F103" s="82" t="s">
        <v>5275</v>
      </c>
      <c r="G103" s="85"/>
      <c r="H103" s="86"/>
    </row>
    <row r="104" customFormat="false" ht="15" hidden="false" customHeight="false" outlineLevel="0" collapsed="false">
      <c r="A104" s="78" t="s">
        <v>1009</v>
      </c>
      <c r="B104" s="79" t="str">
        <f aca="false">IF(A104="NEWCOD",IF(ISBLANK(G104),"renseigner le champ 'Nouveau taxon'",G104),VLOOKUP(A104,'Ref Taxo'!A:B,2,FALSE()))</f>
        <v>Chiloscyphus polyanthos</v>
      </c>
      <c r="C104" s="80" t="n">
        <f aca="false">IF(A104="NEWCOD",IF(ISBLANK(H104),"NoCod",H104),VLOOKUP(A104,'Ref Taxo'!A:D,4,FALSE()))</f>
        <v>1186</v>
      </c>
      <c r="D104" s="81"/>
      <c r="E104" s="82" t="n">
        <v>0.01</v>
      </c>
      <c r="F104" s="82" t="s">
        <v>5275</v>
      </c>
      <c r="G104" s="85"/>
      <c r="H104" s="86"/>
    </row>
    <row r="105" customFormat="false" ht="15" hidden="false" customHeight="false" outlineLevel="0" collapsed="false">
      <c r="A105" s="78" t="s">
        <v>3367</v>
      </c>
      <c r="B105" s="79" t="str">
        <f aca="false">IF(A105="NEWCOD",IF(ISBLANK(G105),"renseigner le champ 'Nouveau taxon'",G105),VLOOKUP(A105,'Ref Taxo'!A:B,2,FALSE()))</f>
        <v>Pellia endiviifolia</v>
      </c>
      <c r="C105" s="80" t="n">
        <f aca="false">IF(A105="NEWCOD",IF(ISBLANK(H105),"NoCod",H105),VLOOKUP(A105,'Ref Taxo'!A:D,4,FALSE()))</f>
        <v>1197</v>
      </c>
      <c r="D105" s="81" t="n">
        <v>0.01</v>
      </c>
      <c r="E105" s="82"/>
      <c r="F105" s="82" t="s">
        <v>5275</v>
      </c>
      <c r="G105" s="85"/>
      <c r="H105" s="86"/>
    </row>
    <row r="106" customFormat="false" ht="1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0.3</v>
      </c>
      <c r="E106" s="82"/>
      <c r="F106" s="82" t="s">
        <v>5275</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0.3</v>
      </c>
      <c r="E107" s="82"/>
      <c r="F107" s="82" t="s">
        <v>5275</v>
      </c>
      <c r="G107" s="85"/>
      <c r="H107" s="86"/>
    </row>
    <row r="108" customFormat="false" ht="15" hidden="false" customHeight="false" outlineLevel="0" collapsed="false">
      <c r="A108" s="78" t="s">
        <v>1929</v>
      </c>
      <c r="B108" s="79" t="str">
        <f aca="false">IF(A108="NEWCOD",IF(ISBLANK(G108),"renseigner le champ 'Nouveau taxon'",G108),VLOOKUP(A108,'Ref Taxo'!A:B,2,FALSE()))</f>
        <v>Fissidens grandifrons</v>
      </c>
      <c r="C108" s="80" t="n">
        <f aca="false">IF(A108="NEWCOD",IF(ISBLANK(H108),"NoCod",H108),VLOOKUP(A108,'Ref Taxo'!A:D,4,FALSE()))</f>
        <v>19666</v>
      </c>
      <c r="D108" s="81" t="n">
        <v>0.05</v>
      </c>
      <c r="E108" s="82"/>
      <c r="F108" s="82" t="s">
        <v>5275</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0.01</v>
      </c>
      <c r="E109" s="82"/>
      <c r="F109" s="82" t="s">
        <v>5275</v>
      </c>
      <c r="G109" s="85"/>
      <c r="H109" s="86"/>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t="n">
        <v>0.01</v>
      </c>
      <c r="E110" s="82"/>
      <c r="F110" s="82" t="s">
        <v>5275</v>
      </c>
      <c r="G110" s="85"/>
      <c r="H110" s="86"/>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0.03</v>
      </c>
      <c r="E111" s="82"/>
      <c r="F111" s="82" t="s">
        <v>5275</v>
      </c>
      <c r="G111" s="85"/>
      <c r="H111" s="86"/>
    </row>
    <row r="112" customFormat="false" ht="1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c r="E112" s="82" t="n">
        <v>0.01</v>
      </c>
      <c r="F112" s="82" t="s">
        <v>5275</v>
      </c>
      <c r="G112" s="85"/>
      <c r="H112" s="86"/>
    </row>
    <row r="113" customFormat="false" ht="1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c r="E113" s="82" t="n">
        <v>0.01</v>
      </c>
      <c r="F113" s="82" t="s">
        <v>5275</v>
      </c>
      <c r="G113" s="85"/>
      <c r="H113" s="86"/>
    </row>
    <row r="114" customFormat="false" ht="15" hidden="false" customHeight="false" outlineLevel="0" collapsed="false">
      <c r="A114" s="78" t="s">
        <v>4536</v>
      </c>
      <c r="B114" s="79" t="str">
        <f aca="false">IF(A114="NEWCOD",IF(ISBLANK(G114),"renseigner le champ 'Nouveau taxon'",G114),VLOOKUP(A114,'Ref Taxo'!A:B,2,FALSE()))</f>
        <v>Solanum dulcamara</v>
      </c>
      <c r="C114" s="80" t="n">
        <f aca="false">IF(A114="NEWCOD",IF(ISBLANK(H114),"NoCod",H114),VLOOKUP(A114,'Ref Taxo'!A:D,4,FALSE()))</f>
        <v>1964</v>
      </c>
      <c r="D114" s="81" t="n">
        <v>0.01</v>
      </c>
      <c r="E114" s="82"/>
      <c r="F114" s="82" t="s">
        <v>5275</v>
      </c>
      <c r="G114" s="85"/>
      <c r="H114" s="86"/>
    </row>
    <row r="115" customFormat="false" ht="15" hidden="false" customHeight="false" outlineLevel="0" collapsed="false">
      <c r="A115" s="78" t="s">
        <v>3935</v>
      </c>
      <c r="B115" s="79" t="str">
        <f aca="false">IF(A115="NEWCOD",IF(ISBLANK(G115),"renseigner le champ 'Nouveau taxon'",G115),VLOOKUP(A115,'Ref Taxo'!A:B,2,FALSE()))</f>
        <v>Ranunculus fluitans</v>
      </c>
      <c r="C115" s="80" t="n">
        <f aca="false">IF(A115="NEWCOD",IF(ISBLANK(H115),"NoCod",H115),VLOOKUP(A115,'Ref Taxo'!A:D,4,FALSE()))</f>
        <v>1903</v>
      </c>
      <c r="D115" s="81" t="n">
        <v>0.01</v>
      </c>
      <c r="E115" s="82" t="n">
        <v>0.01</v>
      </c>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