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8200" sheetId="2" r:id="rId2"/>
    <sheet name="Mises à jour" sheetId="3" r:id="rId3"/>
  </sheets>
  <definedNames/>
  <calcPr calcId="145621"/>
</workbook>
</file>

<file path=xl/sharedStrings.xml><?xml version="1.0" encoding="utf-8"?>
<sst xmlns="http://schemas.openxmlformats.org/spreadsheetml/2006/main" count="6458" uniqueCount="5300">
  <si>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</si>
  <si>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</si>
  <si>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</si>
  <si>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</si>
  <si>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</si>
  <si>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</si>
  <si>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</si>
  <si>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</si>
  <si>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</si>
  <si>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</si>
  <si>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</si>
  <si>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</si>
  <si>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</si>
  <si>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</si>
  <si>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</si>
  <si>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</si>
  <si>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</si>
  <si>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</si>
  <si>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</si>
  <si>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</si>
  <si>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</si>
  <si>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</si>
  <si>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</si>
  <si>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</si>
  <si>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</si>
  <si>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</si>
  <si>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</si>
  <si>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</si>
  <si>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</si>
  <si>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</si>
  <si>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</si>
  <si>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</si>
  <si>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</si>
  <si>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</si>
  <si>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</si>
  <si>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</si>
  <si>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</si>
  <si>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</si>
  <si>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</si>
  <si>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</si>
  <si>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</si>
  <si>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</si>
  <si>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</si>
  <si>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</si>
  <si>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</si>
  <si>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</si>
  <si>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</si>
  <si>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</si>
  <si>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</si>
  <si>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</si>
  <si>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</si>
  <si>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</si>
  <si>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</si>
  <si>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</si>
  <si>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</si>
  <si>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</si>
  <si>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</si>
  <si>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</si>
  <si>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</si>
  <si>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</si>
  <si>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</si>
  <si>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</si>
  <si>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</si>
  <si>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</si>
  <si>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</si>
  <si>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</si>
  <si>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</si>
  <si>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</si>
  <si>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</si>
  <si>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</si>
  <si>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</si>
  <si>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</si>
  <si>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</si>
  <si>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</si>
  <si>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</si>
  <si>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</si>
  <si>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</si>
  <si>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</si>
  <si>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</si>
  <si>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</si>
  <si>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</si>
  <si>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</si>
  <si>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</si>
  <si>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</si>
  <si>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</si>
  <si>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</si>
  <si>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</si>
  <si>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</si>
  <si>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</si>
  <si>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</si>
  <si>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</si>
  <si>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</si>
  <si>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</si>
  <si>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</si>
  <si>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</si>
  <si>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</si>
  <si>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</si>
  <si>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</si>
  <si>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</si>
  <si>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</si>
  <si>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</si>
  <si>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</si>
  <si>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</si>
  <si>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</si>
  <si>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</si>
  <si>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</si>
  <si>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</si>
  <si>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</si>
  <si>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</si>
  <si>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</si>
  <si>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</si>
  <si>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</si>
  <si>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</si>
  <si>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</si>
  <si>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</si>
  <si>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</si>
  <si>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</si>
  <si>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</si>
  <si>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</si>
  <si>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</si>
  <si>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</si>
  <si>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</si>
  <si>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</si>
  <si>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</si>
  <si>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</si>
  <si>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</si>
  <si>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</si>
  <si>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</si>
  <si>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</si>
  <si>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</si>
  <si>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</si>
  <si>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</si>
  <si>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</si>
  <si>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</si>
  <si>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</si>
  <si>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</si>
  <si>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</si>
  <si>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</si>
  <si>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</si>
  <si>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</si>
  <si>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</si>
  <si>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</si>
  <si>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</si>
  <si>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</si>
  <si>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</si>
  <si>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</si>
  <si>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</si>
  <si>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</si>
  <si>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</si>
  <si>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</si>
  <si>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</si>
  <si>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</si>
  <si>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</si>
  <si>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</si>
  <si>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</si>
  <si>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</si>
  <si>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</si>
  <si>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</si>
  <si>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</si>
  <si>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</si>
  <si>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</si>
  <si>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</si>
  <si>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</si>
  <si>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</si>
  <si>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</si>
  <si>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</si>
  <si>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</si>
  <si>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</si>
  <si>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</si>
  <si>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</si>
  <si>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</si>
  <si>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</si>
  <si>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</si>
  <si>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</si>
  <si>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</si>
  <si>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</si>
  <si>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</si>
  <si>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</si>
  <si>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</si>
  <si>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</si>
  <si>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</si>
  <si>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</si>
  <si>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</si>
  <si>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</si>
  <si>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</si>
  <si>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</si>
  <si>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</si>
  <si>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</si>
  <si>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</si>
  <si>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</si>
  <si>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</si>
  <si>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</si>
  <si>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</si>
  <si>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</si>
  <si>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</si>
  <si>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</si>
  <si>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</si>
  <si>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</si>
  <si>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</si>
  <si>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</si>
  <si>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</si>
  <si>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</si>
  <si>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</si>
  <si>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</si>
  <si>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</si>
  <si>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</si>
  <si>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</si>
  <si>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</si>
  <si>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</si>
  <si>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</si>
  <si>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</si>
  <si>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</si>
  <si>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</si>
  <si>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</si>
  <si>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</si>
  <si>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</si>
  <si>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</si>
  <si>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</si>
  <si>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</si>
  <si>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</si>
  <si>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</si>
  <si>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</si>
  <si>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</si>
  <si>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</si>
  <si>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</si>
  <si>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</si>
  <si>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</si>
  <si>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</si>
  <si>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</si>
  <si>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</si>
  <si>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</si>
  <si>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</si>
  <si>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</si>
  <si>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</si>
  <si>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</si>
  <si>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</si>
  <si>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</si>
  <si>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</si>
  <si>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</si>
  <si>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</si>
  <si>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</si>
  <si>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</si>
  <si>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</si>
  <si>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</si>
  <si>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</si>
  <si>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</si>
  <si>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</si>
  <si>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</si>
  <si>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</si>
  <si>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</si>
  <si>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</si>
  <si>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</si>
  <si>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</si>
  <si>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</si>
  <si>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</si>
  <si>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</si>
  <si>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</si>
  <si>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</si>
  <si>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</si>
  <si>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</si>
  <si>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</si>
  <si>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</si>
  <si>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</si>
  <si>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</si>
  <si>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</si>
  <si>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</si>
  <si>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</si>
  <si>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</si>
  <si>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</si>
  <si>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</si>
  <si>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</si>
  <si>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</si>
  <si>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</si>
  <si>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</si>
  <si>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</si>
  <si>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</si>
  <si>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</si>
  <si>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</si>
  <si>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</si>
  <si>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</si>
  <si>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</si>
  <si>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</si>
  <si>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</si>
  <si>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</si>
  <si>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</si>
  <si>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</si>
  <si>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</si>
  <si>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</si>
  <si>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</si>
  <si>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</si>
  <si>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</si>
  <si>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</si>
  <si>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</si>
  <si>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</si>
  <si>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</si>
  <si>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</si>
  <si>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</si>
  <si>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</si>
  <si>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</si>
  <si>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</si>
  <si>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</si>
  <si>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</si>
  <si>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</si>
  <si>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</si>
  <si>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</si>
  <si>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</si>
  <si>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</si>
  <si>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</si>
  <si>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</si>
  <si>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</si>
  <si>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</si>
  <si>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</si>
  <si>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</si>
  <si>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</si>
  <si>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</si>
  <si>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</si>
  <si>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</si>
  <si>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</si>
  <si>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</si>
  <si>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</si>
  <si>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</si>
  <si>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</si>
  <si>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</si>
  <si>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</si>
  <si>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</si>
  <si>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</si>
  <si>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</si>
  <si>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</si>
  <si>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</si>
  <si>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</si>
  <si>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</si>
  <si>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</si>
  <si>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</si>
  <si>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</si>
  <si>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</si>
  <si>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</si>
  <si>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</si>
  <si>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</si>
  <si>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</si>
  <si>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</si>
  <si>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</si>
  <si>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</si>
  <si>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</si>
  <si>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</si>
  <si>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</si>
  <si>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</si>
  <si>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</si>
  <si>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</si>
  <si>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</si>
  <si>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</si>
  <si>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</si>
  <si>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</si>
  <si>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</si>
  <si>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</si>
  <si>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</si>
  <si>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</si>
  <si>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</si>
  <si>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</si>
  <si>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</si>
  <si>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</si>
  <si>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</si>
  <si>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</si>
  <si>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</si>
  <si>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</si>
  <si>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</si>
  <si>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</si>
  <si>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</si>
  <si>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</si>
  <si>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</si>
  <si>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</si>
  <si>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</si>
  <si>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</si>
  <si>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</si>
  <si>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</si>
  <si>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</si>
  <si>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</si>
  <si>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</si>
  <si>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</si>
  <si>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</si>
  <si>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</si>
  <si>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</si>
  <si>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</si>
  <si>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</si>
  <si>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</si>
  <si>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</si>
  <si>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</si>
  <si>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</si>
  <si>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</si>
  <si>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</si>
  <si>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</si>
  <si>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</si>
  <si>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</si>
  <si>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</si>
  <si>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</si>
  <si>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</si>
  <si>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</si>
  <si>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</si>
  <si>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</si>
  <si>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</si>
  <si>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</si>
  <si>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</si>
  <si>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</si>
  <si>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</si>
  <si>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</si>
  <si>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</si>
  <si>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</si>
  <si>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</si>
  <si>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</si>
  <si>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</si>
  <si>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</si>
  <si>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</si>
  <si>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</si>
  <si>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</si>
  <si>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</si>
  <si>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</si>
  <si>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</si>
  <si>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</si>
  <si>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</si>
  <si>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</si>
  <si>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</si>
  <si>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</si>
  <si>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</si>
  <si>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</si>
  <si>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</si>
  <si>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</si>
  <si>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</si>
  <si>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</si>
  <si>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</si>
  <si>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</si>
  <si>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</si>
  <si>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</si>
  <si>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</si>
  <si>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</si>
  <si>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</si>
  <si>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</si>
  <si>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</si>
  <si>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</si>
  <si>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</si>
  <si>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</si>
  <si>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</si>
  <si>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</si>
  <si>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</si>
  <si>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</si>
  <si>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</si>
  <si>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</si>
  <si>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</si>
  <si>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</si>
  <si>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</si>
  <si>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</si>
  <si>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</si>
  <si>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</si>
  <si>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</si>
  <si>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</si>
  <si>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</si>
  <si>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</si>
  <si>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</si>
  <si>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</si>
  <si>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</si>
  <si>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</si>
  <si>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</si>
  <si>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</si>
  <si>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</si>
  <si>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</si>
  <si>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</si>
  <si>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</si>
  <si>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</si>
  <si>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</si>
  <si>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</si>
  <si>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</si>
  <si>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</si>
  <si>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</si>
  <si>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</si>
  <si>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</si>
  <si>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</si>
  <si>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</si>
  <si>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</si>
  <si>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</si>
  <si>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</si>
  <si>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</si>
  <si>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</si>
  <si>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</si>
  <si>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</si>
  <si>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</si>
  <si>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</si>
  <si>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</si>
  <si>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</si>
  <si>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</si>
  <si>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</si>
  <si>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</si>
  <si>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</si>
  <si>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</si>
  <si>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</si>
  <si>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</si>
  <si>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</si>
  <si>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</si>
  <si>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</si>
  <si>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</si>
  <si>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</si>
  <si>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</si>
  <si>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</si>
  <si>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</si>
  <si>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</si>
  <si>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</si>
  <si>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</si>
  <si>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</si>
  <si>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</si>
  <si>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</si>
  <si>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</si>
  <si>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</si>
  <si>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</si>
  <si>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</si>
  <si>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</si>
  <si>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</si>
  <si>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</si>
  <si>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</si>
  <si>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</si>
  <si>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</si>
  <si>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</si>
  <si>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</si>
  <si>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</si>
  <si>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</si>
  <si>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</si>
  <si>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</si>
  <si>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</si>
  <si>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</si>
  <si>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</si>
  <si>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</si>
  <si>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</si>
  <si>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</si>
  <si>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</si>
  <si>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</si>
  <si>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</si>
  <si>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</si>
  <si>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</si>
  <si>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</si>
  <si>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</si>
  <si>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</si>
  <si>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</si>
  <si>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</si>
  <si>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</si>
  <si>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</si>
  <si>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</si>
  <si>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</si>
  <si>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</si>
  <si>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</si>
  <si>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</si>
  <si>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</si>
  <si>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</si>
  <si>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</si>
  <si>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</si>
  <si>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</si>
  <si>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</si>
  <si>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</si>
  <si>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</si>
  <si>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</si>
  <si>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</si>
  <si>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</si>
  <si>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</si>
  <si>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</si>
  <si>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</si>
  <si>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</si>
  <si>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</si>
  <si>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</si>
  <si>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</si>
  <si>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</si>
  <si>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</si>
  <si>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</si>
  <si>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</si>
  <si>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</si>
  <si>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</si>
  <si>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</si>
  <si>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</si>
  <si>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</si>
  <si>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</si>
  <si>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</si>
  <si>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</si>
  <si>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</si>
  <si>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</si>
  <si>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</si>
  <si>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</si>
  <si>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</si>
  <si>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</si>
  <si>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</si>
  <si>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</si>
  <si>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</si>
  <si>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</si>
  <si>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</si>
  <si>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</si>
  <si>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</si>
  <si>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</si>
  <si>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</si>
  <si>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</si>
  <si>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</si>
  <si>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</si>
  <si>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</si>
  <si>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</si>
  <si>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</si>
  <si>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</si>
  <si>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</si>
  <si>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</si>
  <si>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</si>
  <si>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</si>
  <si>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</si>
  <si>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</si>
  <si>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</si>
  <si>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</si>
  <si>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</si>
  <si>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</si>
  <si>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</si>
  <si>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</si>
  <si>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</si>
  <si>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</si>
  <si>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</si>
  <si>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</si>
  <si>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</si>
  <si>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</si>
  <si>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</si>
  <si>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</si>
  <si>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</si>
  <si>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</si>
  <si>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</si>
  <si>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</si>
  <si>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</si>
  <si>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</si>
  <si>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</si>
  <si>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</si>
  <si>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</si>
  <si>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</si>
  <si>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</si>
  <si>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</si>
  <si>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</si>
  <si>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</si>
  <si>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</si>
  <si>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</si>
  <si>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</si>
  <si>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</si>
  <si>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</si>
  <si>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</si>
  <si>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</si>
  <si>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</si>
  <si>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</si>
  <si>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</si>
  <si>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</si>
  <si>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</si>
  <si>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</si>
  <si>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</si>
  <si>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</si>
  <si>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</si>
  <si>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</si>
  <si>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</si>
  <si>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</si>
  <si>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</si>
  <si>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</si>
  <si>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</si>
  <si>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</si>
  <si>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</si>
  <si>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</si>
  <si>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</si>
  <si>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</si>
  <si>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</si>
  <si>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</si>
  <si>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</si>
  <si>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</si>
  <si>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</si>
  <si>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</si>
  <si>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</si>
  <si>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</si>
  <si>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</si>
  <si>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</si>
  <si>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</si>
  <si>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</si>
  <si>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</si>
  <si>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</si>
  <si>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</si>
  <si>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</si>
  <si>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</si>
  <si>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</si>
  <si>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</si>
  <si>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</si>
  <si>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</si>
  <si>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</si>
  <si>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</si>
  <si>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</si>
  <si>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</si>
  <si>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</si>
  <si>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</si>
  <si>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</si>
  <si>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</si>
  <si>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</si>
  <si>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</si>
  <si>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</si>
  <si>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</si>
  <si>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</si>
  <si>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</si>
  <si>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</si>
  <si>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</si>
  <si>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</si>
  <si>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</si>
  <si>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</si>
  <si>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</si>
  <si>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</si>
  <si>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</si>
  <si>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</si>
  <si>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</si>
  <si>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</si>
  <si>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</si>
  <si>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</si>
  <si>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</si>
  <si>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</si>
  <si>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</si>
  <si>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</si>
  <si>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</si>
  <si>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</si>
  <si>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</si>
  <si>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</si>
  <si>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</si>
  <si>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</si>
  <si>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</si>
  <si>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</si>
  <si>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</si>
  <si>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</si>
  <si>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</si>
  <si>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</si>
  <si>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</si>
  <si>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</si>
  <si>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</si>
  <si>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</si>
  <si>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</si>
  <si>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</si>
  <si>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</si>
  <si>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</si>
  <si>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</si>
  <si>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</si>
  <si>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</si>
  <si>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</si>
  <si>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</si>
  <si>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</si>
  <si>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</si>
  <si>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</si>
  <si>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</si>
  <si>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</si>
  <si>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</si>
  <si>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</si>
  <si>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</si>
  <si>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</si>
  <si>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</si>
  <si>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</si>
  <si>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</si>
  <si>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</si>
  <si>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</si>
  <si>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</si>
  <si>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</si>
  <si>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</si>
  <si>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</si>
  <si>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</si>
  <si>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</si>
  <si>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</si>
  <si>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</si>
  <si>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</si>
  <si>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</si>
  <si>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</si>
  <si>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</si>
  <si>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</si>
  <si>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</si>
  <si>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</si>
  <si>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</si>
  <si>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</si>
  <si>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</si>
  <si>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</si>
  <si>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</si>
  <si>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</si>
  <si>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</si>
  <si>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</si>
  <si>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</si>
  <si>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</si>
  <si>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</si>
  <si>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</si>
  <si>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</si>
  <si>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</si>
  <si>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</si>
  <si>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</si>
  <si>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</si>
  <si>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</si>
  <si>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</si>
  <si>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</si>
  <si>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</si>
  <si>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</si>
  <si>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</si>
  <si>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</si>
  <si>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</si>
  <si>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</si>
  <si>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</si>
  <si>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</si>
  <si>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</si>
  <si>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</si>
  <si>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</si>
  <si>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</si>
  <si>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</si>
  <si>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</si>
  <si>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</si>
  <si>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</si>
  <si>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</si>
  <si>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</si>
  <si>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</si>
  <si>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</si>
  <si>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</si>
  <si>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</si>
  <si>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</si>
  <si>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</si>
  <si>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</si>
  <si>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</si>
  <si>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</si>
  <si>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</si>
  <si>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</si>
  <si>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</si>
  <si>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</si>
  <si>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</si>
  <si>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</si>
  <si>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</si>
  <si>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</si>
  <si>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</si>
  <si>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</si>
  <si>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</si>
  <si>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</si>
  <si>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</si>
  <si>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</si>
  <si>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</si>
  <si>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</si>
  <si>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</si>
  <si>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</si>
  <si>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</si>
  <si>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</si>
  <si>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</si>
  <si>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</si>
  <si>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</si>
  <si>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</si>
  <si>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</si>
  <si>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</si>
  <si>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</si>
  <si>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</si>
  <si>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</si>
  <si>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</si>
  <si>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</si>
  <si>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</si>
  <si>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</si>
  <si>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</si>
  <si>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</si>
  <si>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</si>
  <si>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</si>
  <si>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</si>
  <si>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</si>
  <si>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</si>
  <si>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</si>
  <si>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</si>
  <si>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</si>
  <si>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</si>
  <si>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</si>
  <si>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</si>
  <si>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</si>
  <si>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</si>
  <si>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</si>
  <si>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</si>
  <si>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</si>
  <si>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</si>
  <si>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</si>
  <si>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</si>
  <si>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</si>
  <si>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</si>
  <si>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</si>
  <si>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</si>
  <si>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</si>
  <si>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</si>
  <si>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</si>
  <si>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</si>
  <si>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</si>
  <si>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</si>
  <si>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</si>
  <si>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</si>
  <si>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</si>
  <si>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</si>
  <si>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</si>
  <si>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</si>
  <si>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</si>
  <si>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</si>
  <si>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</si>
  <si>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</si>
  <si>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</si>
  <si>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</si>
  <si>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</si>
  <si>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</si>
  <si>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</si>
  <si>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</si>
  <si>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</si>
  <si>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</si>
  <si>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</si>
  <si>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</si>
  <si>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</si>
  <si>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</si>
  <si>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</si>
  <si>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</si>
  <si>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</si>
  <si>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</si>
  <si>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</si>
  <si>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</si>
  <si>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</si>
  <si>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</si>
  <si>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</si>
  <si>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</si>
  <si>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</si>
  <si>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</si>
  <si>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</si>
  <si>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</si>
  <si>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</si>
  <si>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</si>
  <si>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</si>
  <si>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</si>
  <si>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</si>
  <si>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</si>
  <si>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</si>
  <si>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</si>
  <si>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</si>
  <si>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</si>
  <si>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</si>
  <si>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</si>
  <si>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</si>
  <si>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</si>
  <si>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</si>
  <si>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</si>
  <si>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</si>
  <si>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</si>
  <si>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</si>
  <si>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</si>
  <si>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</si>
  <si>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</si>
  <si>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</si>
  <si>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</si>
  <si>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</si>
  <si>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</si>
  <si>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</si>
  <si>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</si>
  <si>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</si>
  <si>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</si>
  <si>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</si>
  <si>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</si>
  <si>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</si>
  <si>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</si>
  <si>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</si>
  <si>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</si>
  <si>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</si>
  <si>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</si>
  <si>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</si>
  <si>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</si>
  <si>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</si>
  <si>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</si>
  <si>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</si>
  <si>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</si>
  <si>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</si>
  <si>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</si>
  <si>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</si>
  <si>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</si>
  <si>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</si>
  <si>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</si>
  <si>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</si>
  <si>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</si>
  <si>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</si>
  <si>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</si>
  <si>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</si>
  <si>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</si>
  <si>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</si>
  <si>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</si>
  <si>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</si>
  <si>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</si>
  <si>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</si>
  <si>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</si>
  <si>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</si>
  <si>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</si>
  <si>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</si>
  <si>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</si>
  <si>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</si>
  <si>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</si>
  <si>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</si>
  <si>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</si>
  <si>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</si>
  <si>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</si>
  <si>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</si>
  <si>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</si>
  <si>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</si>
  <si>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</si>
  <si>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</si>
  <si>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</si>
  <si>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</si>
  <si>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</si>
  <si>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</si>
  <si>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</si>
  <si>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</si>
  <si>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</si>
  <si>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</si>
  <si>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</si>
  <si>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</si>
  <si>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</si>
  <si>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</si>
  <si>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</si>
  <si>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</si>
  <si>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</si>
  <si>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</si>
  <si>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</si>
  <si>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</si>
  <si>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</si>
  <si>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</si>
  <si>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</si>
  <si>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</si>
  <si>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</si>
  <si>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</si>
  <si>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</si>
  <si>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</si>
  <si>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</si>
  <si>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</si>
  <si>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</si>
  <si>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</si>
  <si>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</si>
  <si>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</si>
  <si>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</si>
  <si>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</si>
  <si>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</si>
  <si>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</si>
  <si>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</si>
  <si>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</si>
  <si>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</si>
  <si>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</si>
  <si>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</si>
  <si>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</si>
  <si>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</si>
  <si>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</si>
  <si>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</si>
  <si>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</si>
  <si>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</si>
  <si>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</si>
  <si>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</si>
  <si>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</si>
  <si>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</si>
  <si>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</si>
  <si>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</si>
  <si>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</si>
  <si>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</si>
  <si>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</si>
  <si>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</si>
  <si>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</si>
  <si>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</si>
  <si>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</si>
  <si>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</si>
  <si>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</si>
  <si>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</si>
  <si>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</si>
  <si>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</si>
  <si>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</si>
  <si>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</si>
  <si>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</si>
  <si>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</si>
  <si>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</si>
  <si>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</si>
  <si>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</si>
  <si>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</si>
  <si>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</si>
  <si>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</si>
  <si>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</si>
  <si>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</si>
  <si>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</si>
  <si>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</si>
  <si>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</si>
  <si>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</si>
  <si>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</si>
  <si>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</si>
  <si>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</si>
  <si>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</si>
  <si>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</si>
  <si>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</si>
  <si>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</si>
  <si>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</si>
  <si>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</si>
  <si>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</si>
  <si>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</si>
  <si>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</si>
  <si>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</si>
  <si>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</si>
  <si>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</si>
  <si>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</si>
  <si>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</si>
  <si>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</si>
  <si>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</si>
  <si>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</si>
  <si>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</si>
  <si>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</si>
  <si>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</si>
  <si>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</si>
  <si>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</si>
  <si>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</si>
  <si>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</si>
  <si>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</si>
  <si>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</si>
  <si>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</si>
  <si>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</si>
  <si>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</si>
  <si>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</si>
  <si>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</si>
  <si>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</si>
  <si>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</si>
  <si>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</si>
  <si>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</si>
  <si>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</si>
  <si>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</si>
  <si>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</si>
  <si>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</si>
  <si>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</si>
  <si>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</si>
  <si>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</si>
  <si>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</si>
  <si>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</si>
  <si>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</si>
  <si>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</si>
  <si>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</si>
  <si>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</si>
  <si>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</si>
  <si>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</si>
  <si>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</si>
  <si>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</si>
  <si>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</si>
  <si>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</si>
  <si>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</si>
  <si>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</si>
  <si>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</si>
  <si>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</si>
  <si>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</si>
  <si>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</si>
  <si>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</si>
  <si>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</si>
  <si>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</si>
  <si>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</si>
  <si>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</si>
  <si>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</si>
  <si>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</si>
  <si>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</si>
  <si>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</si>
  <si>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</si>
  <si>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</si>
  <si>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</si>
  <si>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</si>
  <si>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</si>
  <si>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</si>
  <si>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</si>
  <si>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</si>
  <si>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</si>
  <si>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</si>
  <si>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</si>
  <si>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</si>
  <si>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</si>
  <si>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</si>
  <si>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</si>
  <si>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</si>
  <si>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</si>
  <si>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</si>
  <si>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</si>
  <si>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</si>
  <si>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</si>
  <si>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</si>
  <si>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</si>
  <si>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</si>
  <si>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</si>
  <si>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</si>
  <si>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</si>
  <si>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</si>
  <si>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</si>
  <si>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</si>
  <si>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</si>
  <si>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</si>
  <si>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</si>
  <si>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</si>
  <si>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</si>
  <si>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</si>
  <si>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</si>
  <si>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</si>
  <si>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</si>
  <si>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</si>
  <si>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</si>
  <si>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</si>
  <si>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</si>
  <si>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</si>
  <si>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</si>
  <si>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</si>
  <si>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</si>
  <si>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</si>
  <si>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</si>
  <si>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</si>
  <si>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</si>
  <si>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</si>
  <si>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</si>
  <si>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</si>
  <si>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</si>
  <si>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</si>
  <si>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</si>
  <si>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</si>
  <si>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</si>
  <si>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</si>
  <si>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</si>
  <si>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</si>
  <si>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</si>
  <si>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</si>
  <si>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</si>
  <si>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</si>
  <si>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</si>
  <si>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</si>
  <si>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</si>
  <si>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</si>
  <si>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</si>
  <si>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</si>
  <si>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</si>
  <si>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</si>
  <si>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</si>
  <si>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</si>
  <si>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</si>
  <si>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</si>
  <si>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</si>
  <si>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</si>
  <si>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</si>
  <si>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</si>
  <si>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</si>
  <si>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</si>
  <si>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</si>
  <si>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</si>
  <si>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</si>
  <si>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</si>
  <si>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</si>
  <si>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</si>
  <si>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</si>
  <si>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</si>
  <si>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</si>
  <si>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</si>
  <si>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</si>
  <si>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</si>
  <si>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</si>
  <si>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</si>
  <si>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</si>
  <si>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</si>
  <si>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</si>
  <si>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</si>
  <si>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</si>
  <si>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</si>
  <si>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</si>
  <si>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</si>
  <si>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</si>
  <si>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</si>
  <si>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</si>
  <si>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</si>
  <si>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</si>
  <si>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</si>
  <si>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</si>
  <si>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</si>
  <si>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</si>
  <si>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</si>
  <si>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</si>
  <si>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</si>
  <si>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</si>
  <si>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</si>
  <si>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</si>
  <si>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</si>
  <si>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</si>
  <si>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</si>
  <si>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</si>
  <si>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</si>
  <si>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</si>
  <si>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</si>
  <si>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</si>
  <si>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</si>
  <si>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</si>
  <si>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</si>
  <si>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</si>
  <si>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</si>
  <si>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</si>
  <si>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</si>
  <si>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</si>
  <si>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</si>
  <si>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</si>
  <si>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</si>
  <si>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</si>
  <si>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</si>
  <si>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</si>
  <si>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</si>
  <si>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</si>
  <si>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</si>
  <si>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</si>
  <si>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</si>
  <si>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</si>
  <si>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</si>
  <si>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</si>
  <si>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</si>
  <si>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</si>
  <si>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</si>
  <si>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</si>
  <si>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</si>
  <si>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</si>
  <si>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</si>
  <si>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</si>
  <si>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</si>
  <si>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</si>
  <si>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</si>
  <si>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</si>
  <si>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</si>
  <si>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</si>
  <si>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</si>
  <si>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</si>
  <si>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</si>
  <si>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</si>
  <si>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</si>
  <si>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</si>
  <si>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</si>
  <si>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</si>
  <si>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</si>
  <si>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</si>
  <si>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</si>
  <si>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</si>
  <si>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</si>
  <si>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</si>
  <si>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</si>
  <si>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</si>
  <si>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</si>
  <si>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</si>
  <si>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</si>
  <si>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</si>
  <si>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</si>
  <si>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</si>
  <si>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</si>
  <si>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</si>
  <si>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</si>
  <si>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</si>
  <si>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</si>
  <si>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</si>
  <si>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</si>
  <si>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</si>
  <si>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</si>
  <si>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</si>
  <si>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</si>
  <si>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</si>
  <si>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</si>
  <si>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</si>
  <si>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</si>
  <si>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</si>
  <si>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</si>
  <si>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</si>
  <si>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</si>
  <si>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</si>
  <si>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</si>
  <si>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</si>
  <si>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</si>
  <si>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</si>
  <si>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</si>
  <si>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</si>
  <si>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</si>
  <si>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</si>
  <si>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</si>
  <si>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</si>
  <si>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</si>
  <si>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</si>
  <si>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</si>
  <si>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</si>
  <si>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</si>
  <si>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</si>
  <si>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</si>
  <si>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</si>
  <si>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</si>
  <si>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</si>
  <si>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</si>
  <si>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</si>
  <si>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</si>
  <si>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</si>
  <si>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</si>
  <si>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</si>
  <si>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</si>
  <si>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</si>
  <si>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</si>
  <si>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</si>
  <si>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</si>
  <si>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</si>
  <si>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</si>
  <si>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</si>
  <si>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</si>
  <si>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</si>
  <si>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</si>
  <si>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</si>
  <si>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</si>
  <si>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</si>
  <si>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</si>
  <si>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</si>
  <si>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</si>
  <si>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</si>
  <si>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</si>
  <si>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</si>
  <si>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</si>
  <si>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</si>
  <si>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</si>
  <si>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</si>
  <si>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</si>
  <si>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</si>
  <si>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</si>
  <si>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</si>
  <si>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</si>
  <si>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</si>
  <si>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</si>
  <si>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</si>
  <si>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</si>
  <si>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</si>
  <si>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</si>
  <si>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</si>
  <si>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</si>
  <si>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</si>
  <si>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</si>
  <si>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</si>
  <si>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</si>
  <si>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</si>
  <si>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</si>
  <si>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</si>
  <si>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</si>
  <si>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</si>
  <si>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</si>
  <si>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</si>
  <si>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</si>
  <si>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</si>
  <si>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</si>
  <si>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</si>
  <si>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</si>
  <si>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</si>
  <si>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</si>
  <si>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</si>
  <si>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</si>
  <si>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</si>
  <si>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</si>
  <si>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</si>
  <si>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</si>
  <si>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</si>
  <si>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</si>
  <si>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</si>
  <si>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</si>
  <si>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</si>
  <si>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</si>
  <si>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</si>
  <si>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</si>
  <si>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</si>
  <si>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</si>
  <si>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</si>
  <si>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</si>
  <si>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</si>
  <si>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</si>
  <si>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</si>
  <si>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</si>
  <si>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</si>
  <si>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</si>
  <si>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</si>
  <si>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</si>
  <si>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</si>
  <si>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</si>
  <si>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</si>
  <si>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</si>
  <si>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</si>
  <si>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</si>
  <si>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</si>
  <si>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</si>
  <si>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</si>
  <si>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</si>
  <si>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</si>
  <si>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</si>
  <si>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</si>
  <si>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</si>
  <si>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</si>
  <si>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</si>
  <si>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</si>
  <si>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</si>
  <si>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</si>
  <si>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</si>
  <si>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</si>
  <si>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</si>
  <si>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</si>
  <si>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</si>
  <si>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</si>
  <si>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</si>
  <si>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</si>
  <si>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</si>
  <si>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</si>
  <si>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</si>
  <si>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</si>
  <si>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</si>
  <si>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</si>
  <si>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</si>
  <si>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</si>
  <si>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</si>
  <si>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</si>
  <si>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</si>
  <si>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</si>
  <si>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</si>
  <si>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</si>
  <si>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</si>
  <si>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</si>
  <si>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</si>
  <si>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</si>
  <si>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</si>
  <si>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</si>
  <si>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</si>
  <si>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</si>
  <si>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</si>
  <si>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</si>
  <si>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</si>
  <si>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</si>
  <si>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</si>
  <si>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</si>
  <si>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</si>
  <si>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</si>
  <si>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</si>
  <si>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</si>
  <si>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</si>
  <si>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</si>
  <si>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</si>
  <si>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</si>
  <si>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</si>
  <si>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</si>
  <si>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</si>
  <si>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</si>
  <si>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</si>
  <si>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</si>
  <si>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</si>
  <si>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</si>
  <si>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</si>
  <si>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</si>
  <si>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</si>
  <si>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</si>
  <si>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</si>
  <si>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</si>
  <si>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</si>
  <si>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</si>
  <si>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</si>
  <si>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</si>
  <si>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</si>
  <si>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</si>
  <si>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</si>
  <si>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</si>
  <si>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</si>
  <si>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</si>
  <si>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</si>
  <si>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</si>
  <si>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</si>
  <si>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</si>
  <si>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</si>
  <si>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</si>
  <si>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</si>
  <si>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</si>
  <si>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</si>
  <si>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</si>
  <si>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</si>
  <si>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</si>
  <si>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</si>
  <si>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</si>
  <si>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</si>
  <si>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</si>
  <si>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</si>
  <si>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</si>
  <si>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</si>
  <si>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</si>
  <si>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</si>
  <si>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</si>
  <si>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</si>
  <si>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</si>
  <si>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</si>
  <si>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</si>
  <si>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</si>
  <si>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</si>
  <si>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</si>
  <si>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</si>
  <si>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</si>
  <si>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</si>
  <si>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</si>
  <si>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</si>
  <si>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</si>
  <si>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</si>
  <si>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</si>
  <si>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</si>
  <si>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</si>
  <si>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</si>
  <si>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</si>
  <si>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</si>
  <si>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</si>
  <si>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</si>
  <si>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</si>
  <si>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</si>
  <si>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</si>
  <si>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</si>
  <si>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</si>
  <si>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</si>
  <si>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</si>
  <si>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</si>
  <si>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</si>
  <si>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</si>
  <si>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</si>
  <si>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</si>
  <si>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</si>
  <si>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</si>
  <si>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</si>
  <si>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</si>
  <si>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</si>
  <si>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</si>
  <si>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</si>
  <si>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</si>
  <si>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</si>
  <si>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</si>
  <si>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</si>
  <si>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</si>
  <si>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</si>
  <si>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</si>
  <si>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</si>
  <si>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</si>
  <si>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</si>
  <si>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</si>
  <si>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</si>
  <si>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</si>
  <si>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</si>
  <si>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</si>
  <si>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</si>
  <si>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</si>
  <si>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</si>
  <si>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</si>
  <si>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</si>
  <si>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</si>
  <si>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</si>
  <si>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</si>
  <si>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</si>
  <si>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</si>
  <si>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</si>
  <si>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</si>
  <si>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</si>
  <si>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</si>
  <si>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</si>
  <si>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</si>
  <si>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</si>
  <si>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</si>
  <si>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</si>
  <si>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</si>
  <si>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</si>
  <si>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</si>
  <si>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</si>
  <si>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</si>
  <si>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</si>
  <si>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</si>
  <si>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</si>
  <si>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</si>
  <si>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</si>
  <si>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</si>
  <si>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</si>
  <si>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</si>
  <si>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</si>
  <si>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</si>
  <si>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</si>
  <si>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</si>
  <si>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</si>
  <si>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</si>
  <si>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</si>
  <si>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</si>
  <si>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</si>
  <si>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</si>
  <si>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</si>
  <si>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</si>
  <si>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</si>
  <si>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</si>
  <si>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</si>
  <si>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</si>
  <si>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</si>
  <si>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</si>
  <si>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</si>
  <si>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</si>
  <si>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</si>
  <si>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</si>
  <si>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</si>
  <si>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</si>
  <si>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</si>
  <si>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</si>
  <si>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</si>
  <si>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</si>
  <si>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</si>
  <si>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</si>
  <si>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</si>
  <si>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</si>
  <si>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</si>
  <si>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</si>
  <si>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</si>
  <si>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</si>
  <si>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</si>
  <si>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</si>
  <si>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</si>
  <si>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</si>
  <si>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</si>
  <si>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</si>
  <si>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</si>
  <si>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</si>
  <si>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</si>
  <si>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</si>
  <si>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</si>
  <si>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</si>
  <si>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</si>
  <si>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</si>
  <si>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</si>
  <si>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</si>
  <si>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</si>
  <si>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</si>
  <si>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</si>
  <si>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</si>
  <si>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</si>
  <si>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</si>
  <si>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</si>
  <si>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</si>
  <si>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</si>
  <si>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</si>
  <si>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</si>
  <si>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</si>
  <si>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</si>
  <si>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</si>
  <si>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</si>
  <si>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</si>
  <si>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</si>
  <si>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</si>
  <si>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</si>
  <si>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</si>
  <si>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</si>
  <si>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</si>
  <si>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</si>
  <si>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</si>
  <si>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</si>
  <si>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</si>
  <si>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</si>
  <si>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</si>
  <si>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</si>
  <si>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</si>
  <si>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</si>
  <si>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</si>
  <si>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</si>
  <si>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</si>
  <si>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</si>
  <si>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</si>
  <si>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</si>
  <si>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</si>
  <si>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</si>
  <si>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</si>
  <si>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</si>
  <si>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</si>
  <si>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</si>
  <si>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</si>
  <si>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</si>
  <si>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</si>
  <si>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</si>
  <si>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</si>
  <si>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</si>
  <si>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</si>
  <si>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</si>
  <si>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</si>
  <si>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</si>
  <si>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</si>
  <si>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</si>
  <si>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</si>
  <si>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</si>
  <si>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</si>
  <si>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</si>
  <si>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</si>
  <si>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</si>
  <si>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</si>
  <si>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</si>
  <si>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</si>
  <si>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</si>
  <si>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</si>
  <si>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</si>
  <si>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</si>
  <si>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</si>
  <si>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</si>
  <si>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</si>
  <si>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</si>
  <si>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</si>
  <si>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</si>
  <si>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</si>
  <si>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</si>
  <si>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</si>
  <si>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</si>
  <si>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</si>
  <si>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</si>
  <si>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</si>
  <si>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</si>
  <si>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</si>
  <si>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</si>
  <si>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</si>
  <si>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</si>
  <si>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</si>
  <si>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</si>
  <si>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</si>
  <si>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</si>
  <si>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</si>
  <si>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</si>
  <si>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</si>
  <si>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</si>
  <si>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</si>
  <si>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</si>
  <si>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</si>
  <si>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</si>
  <si>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</si>
  <si>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</si>
  <si>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</si>
  <si>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</si>
  <si>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</si>
  <si>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</si>
  <si>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</si>
  <si>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</si>
  <si>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</si>
  <si>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</si>
  <si>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</si>
  <si>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</si>
  <si>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</si>
  <si>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</si>
  <si>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</si>
  <si>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</si>
  <si>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</si>
  <si>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</si>
  <si>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</si>
  <si>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</si>
  <si>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</si>
  <si>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</si>
  <si>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</si>
  <si>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</si>
  <si>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</si>
  <si>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</si>
  <si>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</si>
  <si>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</si>
  <si>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</si>
  <si>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</si>
  <si>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</si>
  <si>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</si>
  <si>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</si>
  <si>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</si>
  <si>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</si>
  <si>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</si>
  <si>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</si>
  <si>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</si>
  <si>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</si>
  <si>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</si>
  <si>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</si>
  <si>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</si>
  <si>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</si>
  <si>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</si>
  <si>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</si>
  <si>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</si>
  <si>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</si>
  <si>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</si>
  <si>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</si>
  <si>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</si>
  <si>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</si>
  <si>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</si>
  <si>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</si>
  <si>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</si>
  <si>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</si>
  <si>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</si>
  <si>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</si>
  <si>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</si>
  <si>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</si>
  <si>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</si>
  <si>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</si>
  <si>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</si>
  <si>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</si>
  <si>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</si>
  <si>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</si>
  <si>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</si>
  <si>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</si>
  <si>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</si>
  <si>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</si>
  <si>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</si>
  <si>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</si>
  <si>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</si>
  <si>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</si>
  <si>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</si>
  <si>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</si>
  <si>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</si>
  <si>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</si>
  <si>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</si>
  <si>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</si>
  <si>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</si>
  <si>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</si>
  <si>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</si>
  <si>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</si>
  <si>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</si>
  <si>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</si>
  <si>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</si>
  <si>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</si>
  <si>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</si>
  <si>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</si>
  <si>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</si>
  <si>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</si>
  <si>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</si>
  <si>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</si>
  <si>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</si>
  <si>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</si>
  <si>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</si>
  <si>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</si>
  <si>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</si>
  <si>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</si>
  <si>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</si>
  <si>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</si>
  <si>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</si>
  <si>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</si>
  <si>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</si>
  <si>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</si>
  <si>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</si>
  <si>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</si>
  <si>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</si>
  <si>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</si>
  <si>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</si>
  <si>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</si>
  <si>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</si>
  <si>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</si>
  <si>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</si>
  <si>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</si>
  <si>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</si>
  <si>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</si>
  <si>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</si>
  <si>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</si>
  <si>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</si>
  <si>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</si>
  <si>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</si>
  <si>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</si>
  <si>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</si>
  <si>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</si>
  <si>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</si>
  <si>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</si>
  <si>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</si>
  <si>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</si>
  <si>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</si>
  <si>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</si>
  <si>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</si>
  <si>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</si>
  <si>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</si>
  <si>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</si>
  <si>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</si>
  <si>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</si>
  <si>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</si>
  <si>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</si>
  <si>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</si>
  <si>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</si>
  <si>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</si>
  <si>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</si>
  <si>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</si>
  <si>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</si>
  <si>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</si>
  <si>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</si>
  <si>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</si>
  <si>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</si>
  <si>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</si>
  <si>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</si>
  <si>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</si>
  <si>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</si>
  <si>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</si>
  <si>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</si>
  <si>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</si>
  <si>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</si>
  <si>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</si>
  <si>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</si>
  <si>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</si>
  <si>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</si>
  <si>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</si>
  <si>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</si>
  <si>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</si>
  <si>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</si>
  <si>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</si>
  <si>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</si>
  <si>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</si>
  <si>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</si>
  <si>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</si>
  <si>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</si>
  <si>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</si>
  <si>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</si>
  <si>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</si>
  <si>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</si>
  <si>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</si>
  <si>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</si>
  <si>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</si>
  <si>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</si>
  <si>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</si>
  <si>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</si>
  <si>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</si>
  <si>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</si>
  <si>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</si>
  <si>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</si>
  <si>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</si>
  <si>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</si>
  <si>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</si>
  <si>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</si>
  <si>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</si>
  <si>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</si>
  <si>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</si>
  <si>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</si>
  <si>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</si>
  <si>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</si>
  <si>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</si>
  <si>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</si>
  <si>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</si>
  <si>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</si>
  <si>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</si>
  <si>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</si>
  <si>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</si>
  <si>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</si>
  <si>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</si>
  <si>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</si>
  <si>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</si>
  <si>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</si>
  <si>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</si>
  <si>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</si>
  <si>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</si>
  <si>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</si>
  <si>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</si>
  <si>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</si>
  <si>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</si>
  <si>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</si>
  <si>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</si>
  <si>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</si>
  <si>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</si>
  <si>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</si>
  <si>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</si>
  <si>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</si>
  <si>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</si>
  <si>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</si>
  <si>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</si>
  <si>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</si>
  <si>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</si>
  <si>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</si>
  <si>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</si>
  <si>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</si>
  <si>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</si>
  <si>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</si>
  <si>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</si>
  <si>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</si>
  <si>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</si>
  <si>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</si>
  <si>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</si>
  <si>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</si>
  <si>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</si>
  <si>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</si>
  <si>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</si>
  <si>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</si>
  <si>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</si>
  <si>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</si>
  <si>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</si>
  <si>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</si>
  <si>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</si>
  <si>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</si>
  <si>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</si>
  <si>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</si>
  <si>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</si>
  <si>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</si>
  <si>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</si>
  <si>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</si>
  <si>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</si>
  <si>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</si>
  <si>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</si>
  <si>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</si>
  <si>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</si>
  <si>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</si>
  <si>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</si>
  <si>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</si>
  <si>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</si>
  <si>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</si>
  <si>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</si>
  <si>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</si>
  <si>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</si>
  <si>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</si>
  <si>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</si>
  <si>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</si>
  <si>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</si>
  <si>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</si>
  <si>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</si>
  <si>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</si>
  <si>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</si>
  <si>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</si>
  <si>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</si>
  <si>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</si>
  <si>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</si>
  <si>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</si>
  <si>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</si>
  <si>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</si>
  <si>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</si>
  <si>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</si>
  <si>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</si>
  <si>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</si>
  <si>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</si>
  <si>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</si>
  <si>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</si>
  <si>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</si>
  <si>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</si>
  <si>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</si>
  <si>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</si>
  <si>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</si>
  <si>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</si>
  <si>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</si>
  <si>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</si>
  <si>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</si>
  <si>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</si>
  <si>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</si>
  <si>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</si>
  <si>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</si>
  <si>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</si>
  <si>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</si>
  <si>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</si>
  <si>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</si>
  <si>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</si>
  <si>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</si>
  <si>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</si>
  <si>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</si>
  <si>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</si>
  <si>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</si>
  <si>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</si>
  <si>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</si>
  <si>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</si>
  <si>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</si>
  <si>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</si>
  <si>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</si>
  <si>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</si>
  <si>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</si>
  <si>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</si>
  <si>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</si>
  <si>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</si>
  <si>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</si>
  <si>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</si>
  <si>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</si>
  <si>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</si>
  <si>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</si>
  <si>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</si>
  <si>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</si>
  <si>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</si>
  <si>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</si>
  <si>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</si>
  <si>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</si>
  <si>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</si>
  <si>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</si>
  <si>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</si>
  <si>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</si>
  <si>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</si>
  <si>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</si>
  <si>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</si>
  <si>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</si>
  <si>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</si>
  <si>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</si>
  <si>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</si>
  <si>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</si>
  <si>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</si>
  <si>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</si>
  <si>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</si>
  <si>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</si>
  <si>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</si>
  <si>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</si>
  <si>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</si>
  <si>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</si>
  <si>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</si>
  <si>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</si>
  <si>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</si>
  <si>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</si>
  <si>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</si>
  <si>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</si>
  <si>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</si>
  <si>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</si>
  <si>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</si>
  <si>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</si>
  <si>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</si>
  <si>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</si>
  <si>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</si>
  <si>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</si>
  <si>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</si>
  <si>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</si>
  <si>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</si>
  <si>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</si>
  <si>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</si>
  <si>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</si>
  <si>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</si>
  <si>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</si>
  <si>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</si>
  <si>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</si>
  <si>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</si>
  <si>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</si>
  <si>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</si>
  <si>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</si>
  <si>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</si>
  <si>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</si>
  <si>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</si>
  <si>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</si>
  <si>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</si>
  <si>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</si>
  <si>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</si>
  <si>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</si>
  <si>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</si>
  <si>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</si>
  <si>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</si>
  <si>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</si>
  <si>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</si>
  <si>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</si>
  <si>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</si>
  <si>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</si>
  <si>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</si>
  <si>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</si>
  <si>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</si>
  <si>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</si>
  <si>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</si>
  <si>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</si>
  <si>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</si>
  <si>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</si>
  <si>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</si>
  <si>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</si>
  <si>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</si>
  <si>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</si>
  <si>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</si>
  <si>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</si>
  <si>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</si>
  <si>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</si>
  <si>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</si>
  <si>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</si>
  <si>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</si>
  <si>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</si>
  <si>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</si>
  <si>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</si>
  <si>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</si>
  <si>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</si>
  <si>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</si>
  <si>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</si>
  <si>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</si>
  <si>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</si>
  <si>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</si>
  <si>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</si>
  <si>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</si>
  <si>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</si>
  <si>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</si>
  <si>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</si>
  <si>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</si>
  <si>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</si>
  <si>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</si>
  <si>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</si>
  <si>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</si>
  <si>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</si>
  <si>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</si>
  <si>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</si>
  <si>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</si>
  <si>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</si>
  <si>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</si>
  <si>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</si>
  <si>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</si>
  <si>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</si>
  <si>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</si>
  <si>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</si>
  <si>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</si>
  <si>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</si>
  <si>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</si>
  <si>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</si>
  <si>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</si>
  <si>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</si>
  <si>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</si>
  <si>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</si>
  <si>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</si>
  <si>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</si>
  <si>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</si>
  <si>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</si>
  <si>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</si>
  <si>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</si>
  <si>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</si>
  <si>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</si>
  <si>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</si>
  <si>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</si>
  <si>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</si>
  <si>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</si>
  <si>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</si>
  <si>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</si>
  <si>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</si>
  <si>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</si>
  <si>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</si>
  <si>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</si>
  <si>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</si>
  <si>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</si>
  <si>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</si>
  <si>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</si>
  <si>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</si>
  <si>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</si>
  <si>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</si>
  <si>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</si>
  <si>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</si>
  <si>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</si>
  <si>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</si>
  <si>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</si>
  <si>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</si>
  <si>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</si>
  <si>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</si>
  <si>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</si>
  <si>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</si>
  <si>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</si>
  <si>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</si>
  <si>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</si>
  <si>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</si>
  <si>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</si>
  <si>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</si>
  <si>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</si>
  <si>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</si>
  <si>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</si>
  <si>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</si>
  <si>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</si>
  <si>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</si>
  <si>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</si>
  <si>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</si>
  <si>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</si>
  <si>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</si>
  <si>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</si>
  <si>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</si>
  <si>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</si>
  <si>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</si>
  <si>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</si>
  <si>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</si>
  <si>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</si>
  <si>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</si>
  <si>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</si>
  <si>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</si>
  <si>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</si>
  <si>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</si>
  <si>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</si>
  <si>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</si>
  <si>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</si>
  <si>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</si>
  <si>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</si>
  <si>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</si>
  <si>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</si>
  <si>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</si>
  <si>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</si>
  <si>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</si>
  <si>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</si>
  <si>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</si>
  <si>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</si>
  <si>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</si>
  <si>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</si>
  <si>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</si>
  <si>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</si>
  <si>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</si>
  <si>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</si>
  <si>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</si>
  <si>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</si>
  <si>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</si>
  <si>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</si>
  <si>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</si>
  <si>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</si>
  <si>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</si>
  <si>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</si>
  <si>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</si>
  <si>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</si>
  <si>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</si>
  <si>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</si>
  <si>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</si>
  <si>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</si>
  <si>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</si>
  <si>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</si>
  <si>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</si>
  <si>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</si>
  <si>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</si>
  <si>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</si>
  <si>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</si>
  <si>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</si>
  <si>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</si>
  <si>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</si>
  <si>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</si>
  <si>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</si>
  <si>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</si>
  <si>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</si>
  <si>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</si>
  <si>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</si>
  <si>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</si>
  <si>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</si>
  <si>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</si>
  <si>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</si>
  <si>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</si>
  <si>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</si>
  <si>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</si>
  <si>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</si>
  <si>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</si>
  <si>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</si>
  <si>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</si>
  <si>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</si>
  <si>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</si>
  <si>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</si>
  <si>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</si>
  <si>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</si>
  <si>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</si>
  <si>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</si>
  <si>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</si>
  <si>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</si>
  <si>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</si>
  <si>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</si>
  <si>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</si>
  <si>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</si>
  <si>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</si>
  <si>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</si>
  <si>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</si>
  <si>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</si>
  <si>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</si>
  <si>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</si>
  <si>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</si>
  <si>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</si>
  <si>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</si>
  <si>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</si>
  <si>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</si>
  <si>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</si>
  <si>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</si>
  <si>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</si>
  <si>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</si>
  <si>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</si>
  <si>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</si>
  <si>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</si>
  <si>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</si>
  <si>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</si>
  <si>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</si>
  <si>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</si>
  <si>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</si>
  <si>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</si>
  <si>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</si>
  <si>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</si>
  <si>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</si>
  <si>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</si>
  <si>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</si>
  <si>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</si>
  <si>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</si>
  <si>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</si>
  <si>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</si>
  <si>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</si>
  <si>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</si>
  <si>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</si>
  <si>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</si>
  <si>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</si>
  <si>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</si>
  <si>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</si>
  <si>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</si>
  <si>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</si>
  <si>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</si>
  <si>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</si>
  <si>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</si>
  <si>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</si>
  <si>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</si>
  <si>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</si>
  <si>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</si>
  <si>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</si>
  <si>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</si>
  <si>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</si>
  <si>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</si>
  <si>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</si>
  <si>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</si>
  <si>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</si>
  <si>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</si>
  <si>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</si>
  <si>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</si>
  <si>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</si>
  <si>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</si>
  <si>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</si>
  <si>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</si>
  <si>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</si>
  <si>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</si>
  <si>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</si>
  <si>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</si>
  <si>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</si>
  <si>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</si>
  <si>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</si>
  <si>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</si>
  <si>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</si>
  <si>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</si>
  <si>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</si>
  <si>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</si>
  <si>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</si>
  <si>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</si>
  <si>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</si>
  <si>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</si>
  <si>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</si>
  <si>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</si>
  <si>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</si>
  <si>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</si>
  <si>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</si>
  <si>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</si>
  <si>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</si>
  <si>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</si>
  <si>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</si>
  <si>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</si>
  <si>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</si>
  <si>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</si>
  <si>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</si>
  <si>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</si>
  <si>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</si>
  <si>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</si>
  <si>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</si>
  <si>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</si>
  <si>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</si>
  <si>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</si>
  <si>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</si>
  <si>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</si>
  <si>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</si>
  <si>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</si>
  <si>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</si>
  <si>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</si>
  <si>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</si>
  <si>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</si>
  <si>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</si>
  <si>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</si>
  <si>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</si>
  <si>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</si>
  <si>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</si>
  <si>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</si>
  <si>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</si>
  <si>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</si>
  <si>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</si>
  <si>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</si>
  <si>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</si>
  <si>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</si>
  <si>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</si>
  <si>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</si>
  <si>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</si>
  <si>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</si>
  <si>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</si>
  <si>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</si>
  <si>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</si>
  <si>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</si>
  <si>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</si>
  <si>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</si>
  <si>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</si>
  <si>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</si>
  <si>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</si>
  <si>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</si>
  <si>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</si>
  <si>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</si>
  <si>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</si>
  <si>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</si>
  <si>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</si>
  <si>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</si>
  <si>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</si>
  <si>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</si>
  <si>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</si>
  <si>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</si>
  <si>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</si>
  <si>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</si>
  <si>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</si>
  <si>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</si>
  <si>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</si>
  <si>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</si>
  <si>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</si>
  <si>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</si>
  <si>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</si>
  <si>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</si>
  <si>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</si>
  <si>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</si>
  <si>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</si>
  <si>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</si>
  <si>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</si>
  <si>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</si>
  <si>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</si>
  <si>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</si>
  <si>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</si>
  <si>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</si>
  <si>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</si>
  <si>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</si>
  <si>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</si>
  <si>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</si>
  <si>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</si>
  <si>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</si>
  <si>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</si>
  <si>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</si>
  <si>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</si>
  <si>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</si>
  <si>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</si>
  <si>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</si>
  <si>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</si>
  <si>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</si>
  <si>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</si>
  <si>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</si>
  <si>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</si>
  <si>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</si>
  <si>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</si>
  <si>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</si>
  <si>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</si>
  <si>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</si>
  <si>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</si>
  <si>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</si>
  <si>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</si>
  <si>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</si>
  <si>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</si>
  <si>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</si>
  <si>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</si>
  <si>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</si>
  <si>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</si>
  <si>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</si>
  <si>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</si>
  <si>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</si>
  <si>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</si>
  <si>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</si>
  <si>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</si>
  <si>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</si>
  <si>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</si>
  <si>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</si>
  <si>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</si>
  <si>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</si>
  <si>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</si>
  <si>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</si>
  <si>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</si>
  <si>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</si>
  <si>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</si>
  <si>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</si>
  <si>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</si>
  <si>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</si>
  <si>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</si>
  <si>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</si>
  <si>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</si>
  <si>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</si>
  <si>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</si>
  <si>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</si>
  <si>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</si>
  <si>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</si>
  <si>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</si>
  <si>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</si>
  <si>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</si>
  <si>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</si>
  <si>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</si>
  <si>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</si>
  <si>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</si>
  <si>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</si>
  <si>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</si>
  <si>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</si>
  <si>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</si>
  <si>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</si>
  <si>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</si>
  <si>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</si>
  <si>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</si>
  <si>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</si>
  <si>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</si>
  <si>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</si>
  <si>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</si>
  <si>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</si>
  <si>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</si>
  <si>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</si>
  <si>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</si>
  <si>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</si>
  <si>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</si>
  <si>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</si>
  <si>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</si>
  <si>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</si>
  <si>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</si>
  <si>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</si>
  <si>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</si>
  <si>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</si>
  <si>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</si>
  <si>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</si>
  <si>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</si>
  <si>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</si>
  <si>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</si>
  <si>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</si>
  <si>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</si>
  <si>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</si>
  <si>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</si>
  <si>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</si>
  <si>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</si>
  <si>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</si>
  <si>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</si>
  <si>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</si>
  <si>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</si>
  <si>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</si>
  <si>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</si>
  <si>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</si>
  <si>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</si>
  <si>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</si>
  <si>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</si>
  <si>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</si>
  <si>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</si>
  <si>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</si>
  <si>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</si>
  <si>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</si>
  <si>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</si>
  <si>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</si>
  <si>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</si>
  <si>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</si>
  <si>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</si>
  <si>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</si>
  <si>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</si>
  <si>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</si>
  <si>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</si>
  <si>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</si>
  <si>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</si>
  <si>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</si>
  <si>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</si>
  <si>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</si>
  <si>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</si>
  <si>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</si>
  <si>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</si>
  <si>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</si>
  <si>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</si>
  <si>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</si>
  <si>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</si>
  <si>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</si>
  <si>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</si>
  <si>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</si>
  <si>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</si>
  <si>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</si>
  <si>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</si>
  <si>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</si>
  <si>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</si>
  <si>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</si>
  <si>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</si>
  <si>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</si>
  <si>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</si>
  <si>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</si>
  <si>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</si>
  <si>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</si>
  <si>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</si>
  <si>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</si>
  <si>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</si>
  <si>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</si>
  <si>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</si>
  <si>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</si>
  <si>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</si>
  <si>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</si>
  <si>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</si>
  <si>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</si>
  <si>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</si>
  <si>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</si>
  <si>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</si>
  <si>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</si>
  <si>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</si>
  <si>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</si>
  <si>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</si>
  <si>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</si>
  <si>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</si>
  <si>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</si>
  <si>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</si>
  <si>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</si>
  <si>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</si>
  <si>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</si>
  <si>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</si>
  <si>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</si>
  <si>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</si>
  <si>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</si>
  <si>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</si>
  <si>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</si>
  <si>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</si>
  <si>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</si>
  <si>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</si>
  <si>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</si>
  <si>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</si>
  <si>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</si>
  <si>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</si>
  <si>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</si>
  <si>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</si>
  <si>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</si>
  <si>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</si>
  <si>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</si>
  <si>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</si>
  <si>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</si>
  <si>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</si>
  <si>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</si>
  <si>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</si>
  <si>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</si>
  <si>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</si>
  <si>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</si>
  <si>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</si>
  <si>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</si>
  <si>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</si>
  <si>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</si>
  <si>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</si>
  <si>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</si>
  <si>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</si>
  <si>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</si>
  <si>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</si>
  <si>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</si>
  <si>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</si>
  <si>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</si>
  <si>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</si>
  <si>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</si>
  <si>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</si>
  <si>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</si>
  <si>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</si>
  <si>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</si>
  <si>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</si>
  <si>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</si>
  <si>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</si>
  <si>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</si>
  <si>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</si>
  <si>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</si>
  <si>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</si>
  <si>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</si>
  <si>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</si>
  <si>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</si>
  <si>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</si>
  <si>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</si>
  <si>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</si>
  <si>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</si>
  <si>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</si>
  <si>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</si>
  <si>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</si>
  <si>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</si>
  <si>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</si>
  <si>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</si>
  <si>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</si>
  <si>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</si>
  <si>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</si>
  <si>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</si>
  <si>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</si>
  <si>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</si>
  <si>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</si>
  <si>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</si>
  <si>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</si>
  <si>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</si>
  <si>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</si>
  <si>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</si>
  <si>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</si>
  <si>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</si>
  <si>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</si>
  <si>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</si>
  <si>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</si>
  <si>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</si>
  <si>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</si>
  <si>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</si>
  <si>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</si>
  <si>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</si>
  <si>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</si>
  <si>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</si>
  <si>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</si>
  <si>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</si>
  <si>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</si>
  <si>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</si>
  <si>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</si>
  <si>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</si>
  <si>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</si>
  <si>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</si>
  <si>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</si>
  <si>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</si>
  <si>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</si>
  <si>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</si>
  <si>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</si>
  <si>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</si>
  <si>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</si>
  <si>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</si>
  <si>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</si>
  <si>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</si>
  <si>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</si>
  <si>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</si>
  <si>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</si>
  <si>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</si>
  <si>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</si>
  <si>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</si>
  <si>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</si>
  <si>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</si>
  <si>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</si>
  <si>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</si>
  <si>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</si>
  <si>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</si>
  <si>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</si>
  <si>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</si>
  <si>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</si>
  <si>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</si>
  <si>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</si>
  <si>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</si>
  <si>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</si>
  <si>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</si>
  <si>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</si>
  <si>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</si>
  <si>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</si>
  <si>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</si>
  <si>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</si>
  <si>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</si>
  <si>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</si>
  <si>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</si>
  <si>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</si>
  <si>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</si>
  <si>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</si>
  <si>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</si>
  <si>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</si>
  <si>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</si>
  <si>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</si>
  <si>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</si>
  <si>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</si>
  <si>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</si>
  <si>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</si>
  <si>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</si>
  <si>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</si>
  <si>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</si>
  <si>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</si>
  <si>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</si>
  <si>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</si>
  <si>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</si>
  <si>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</si>
  <si>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</si>
  <si>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</si>
  <si>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</si>
  <si>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</si>
  <si>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</si>
  <si>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</si>
  <si>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</si>
  <si>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</si>
  <si>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</si>
  <si>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</si>
  <si>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</si>
  <si>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</si>
  <si>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</si>
  <si>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</si>
  <si>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</si>
  <si>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</si>
  <si>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</si>
  <si>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</si>
  <si>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</si>
  <si>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</si>
  <si>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</si>
  <si>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</si>
  <si>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</si>
  <si>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</si>
  <si>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</si>
  <si>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</si>
  <si>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</si>
  <si>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</si>
  <si>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</si>
  <si>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</si>
  <si>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</si>
  <si>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</si>
  <si>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</si>
  <si>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</si>
  <si>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</si>
  <si>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</si>
  <si>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</si>
  <si>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</si>
  <si>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</si>
  <si>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</si>
  <si>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</si>
  <si>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</si>
  <si>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</si>
  <si>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</si>
  <si>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</si>
  <si>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</si>
  <si>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</si>
  <si>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</si>
  <si>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</si>
  <si>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</si>
  <si>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</si>
  <si>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</si>
  <si>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</si>
  <si>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</si>
  <si>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</si>
  <si>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</si>
  <si>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</si>
  <si>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</si>
  <si>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</si>
  <si>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</si>
  <si>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</si>
  <si>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</si>
  <si>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</si>
  <si>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</si>
  <si>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</si>
  <si>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</si>
  <si>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</si>
  <si>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</si>
  <si>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</si>
  <si>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</si>
  <si>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</si>
  <si>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</si>
  <si>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</si>
  <si>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</si>
  <si>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</si>
  <si>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</si>
  <si>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</si>
  <si>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</si>
  <si>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</si>
  <si>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</si>
  <si>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</si>
  <si>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</si>
  <si>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</si>
  <si>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</si>
  <si>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</si>
  <si>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</si>
  <si>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</si>
  <si>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</si>
  <si>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</si>
  <si>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</si>
  <si>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</si>
  <si>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</si>
  <si>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</si>
  <si>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</si>
  <si>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</si>
  <si>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</si>
  <si>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</si>
  <si>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</si>
  <si>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</si>
  <si>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</si>
  <si>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</si>
  <si>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</si>
  <si>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</si>
  <si>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</si>
  <si>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</si>
  <si>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</si>
  <si>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</si>
  <si>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</si>
  <si>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</si>
  <si>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</si>
  <si>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</si>
  <si>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</si>
  <si>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</si>
  <si>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</si>
  <si>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</si>
  <si>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</si>
  <si>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</si>
  <si>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</si>
  <si>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</si>
  <si>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</si>
  <si>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</si>
  <si>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</si>
  <si>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</si>
  <si>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</si>
  <si>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</si>
  <si>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</si>
  <si>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</si>
  <si>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</si>
  <si>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</si>
  <si>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</si>
  <si>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</si>
  <si>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</si>
  <si>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</si>
  <si>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</si>
  <si>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</si>
  <si>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</si>
  <si>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</si>
  <si>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</si>
  <si>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</si>
  <si>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</si>
  <si>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</si>
  <si>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</si>
  <si>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</si>
  <si>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</si>
  <si>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</si>
  <si>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</si>
  <si>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</si>
  <si>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</si>
  <si>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</si>
  <si>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</si>
  <si>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</si>
  <si>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</si>
  <si>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</si>
  <si>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</si>
  <si>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</si>
  <si>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</si>
  <si>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</si>
  <si>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</si>
  <si>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</si>
  <si>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</si>
  <si>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</si>
  <si>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</si>
  <si>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</si>
  <si>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</si>
  <si>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</si>
  <si>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</si>
  <si>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</si>
  <si>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</si>
  <si>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</si>
  <si>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</si>
  <si>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</si>
  <si>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</si>
  <si>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</si>
  <si>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</si>
  <si>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</si>
  <si>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</si>
  <si>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</si>
  <si>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</si>
  <si>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</si>
  <si>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</si>
  <si>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</si>
  <si>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</si>
  <si>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</si>
  <si>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</si>
  <si>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</si>
  <si>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</si>
  <si>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</si>
  <si>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</si>
  <si>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</si>
  <si>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</si>
  <si>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</si>
  <si>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</si>
  <si>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</si>
  <si>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</si>
  <si>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</si>
  <si>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</si>
  <si>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</si>
  <si>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</si>
  <si>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</si>
  <si>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</si>
  <si>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</si>
  <si>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</si>
  <si>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</si>
  <si>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</si>
  <si>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</si>
  <si>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</si>
  <si>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</si>
  <si>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</si>
  <si>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</si>
  <si>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</si>
  <si>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</si>
  <si>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</si>
  <si>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</si>
  <si>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</si>
  <si>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</si>
  <si>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</si>
  <si>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</si>
  <si>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</si>
  <si>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</si>
  <si>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</si>
  <si>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</si>
  <si>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</si>
  <si>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</si>
  <si>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</si>
  <si>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</si>
  <si>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</si>
  <si>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</si>
  <si>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</si>
  <si>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</si>
  <si>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</si>
  <si>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</si>
  <si>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</si>
  <si>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</si>
  <si>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</si>
  <si>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</si>
  <si>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</si>
  <si>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</si>
  <si>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</si>
  <si>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</si>
  <si>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</si>
  <si>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</si>
  <si>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</si>
  <si>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</si>
  <si>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</si>
  <si>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</si>
  <si>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</si>
  <si>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</si>
  <si>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</si>
  <si>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</si>
  <si>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</si>
  <si>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</si>
  <si>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</si>
  <si>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</si>
  <si>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</si>
  <si>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</si>
  <si>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</si>
  <si>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</si>
  <si>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</si>
  <si>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</si>
  <si>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</si>
  <si>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</si>
  <si>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</si>
  <si>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</si>
  <si>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</si>
  <si>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</si>
  <si>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</si>
  <si>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</si>
  <si>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</si>
  <si>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</si>
  <si>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</si>
  <si>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</si>
  <si>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</si>
  <si>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</si>
  <si>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</si>
  <si>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</si>
  <si>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</si>
  <si>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</si>
  <si>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</si>
  <si>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</si>
  <si>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</si>
  <si>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</si>
  <si>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</si>
  <si>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</si>
  <si>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</si>
  <si>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</si>
  <si>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</si>
  <si>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</si>
  <si>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</si>
  <si>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</si>
  <si>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</si>
  <si>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</si>
  <si>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</si>
  <si>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</si>
  <si>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</si>
  <si>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</si>
  <si>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</si>
  <si>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</si>
  <si>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</si>
  <si>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</si>
  <si>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</si>
  <si>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</si>
  <si>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</si>
  <si>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</si>
  <si>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</si>
  <si>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</si>
  <si>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</si>
  <si>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</si>
  <si>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</si>
  <si>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</si>
  <si>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</si>
  <si>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</si>
  <si>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</si>
  <si>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</si>
  <si>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</si>
  <si>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</si>
  <si>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</si>
  <si>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</si>
  <si>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</si>
  <si>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</si>
  <si>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</si>
  <si>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</si>
  <si>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</si>
  <si>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</si>
  <si>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</si>
  <si>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</si>
  <si>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</si>
  <si>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</si>
  <si>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</si>
  <si>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</si>
  <si>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</si>
  <si>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</si>
  <si>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</si>
  <si>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</si>
  <si>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</si>
  <si>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</si>
  <si>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</si>
  <si>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</si>
  <si>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</si>
  <si>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</si>
  <si>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</si>
  <si>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</si>
  <si>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</si>
  <si>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</si>
  <si>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</si>
  <si>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</si>
  <si>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</si>
  <si>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</si>
  <si>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</si>
  <si>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</si>
  <si>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</si>
  <si>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</si>
  <si>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</si>
  <si>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</si>
  <si>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</si>
  <si>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</si>
  <si>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</si>
  <si>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</si>
  <si>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</si>
  <si>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</si>
  <si>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</si>
  <si>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</si>
  <si>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</si>
  <si>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</si>
  <si>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</si>
  <si>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</si>
  <si>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</si>
  <si>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</si>
  <si>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</si>
  <si>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</si>
  <si>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</si>
  <si>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</si>
  <si>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</si>
  <si>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</si>
  <si>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</si>
  <si>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</si>
  <si>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</si>
  <si>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</si>
  <si>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</si>
  <si>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</si>
  <si>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</si>
  <si>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</si>
  <si>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</si>
  <si>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</si>
  <si>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</si>
  <si>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</si>
  <si>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</si>
  <si>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</si>
  <si>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</si>
  <si>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</si>
  <si>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</si>
  <si>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</si>
  <si>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</si>
  <si>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</si>
  <si>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</si>
  <si>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</si>
  <si>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</si>
  <si>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</si>
  <si>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</si>
  <si>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</si>
  <si>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</si>
  <si>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</si>
  <si>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</si>
  <si>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</si>
  <si>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</si>
  <si>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</si>
  <si>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</si>
  <si>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</si>
  <si>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</si>
  <si>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</si>
  <si>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</si>
  <si>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</si>
  <si>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</si>
  <si>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</si>
  <si>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</si>
  <si>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</si>
  <si>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</si>
  <si>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</si>
  <si>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</si>
  <si>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</si>
  <si>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</si>
  <si>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</si>
  <si>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</si>
  <si>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</si>
  <si>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</si>
  <si>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</si>
  <si>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</si>
  <si>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</si>
  <si>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</si>
  <si>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</si>
  <si>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</si>
  <si>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</si>
  <si>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</si>
  <si>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</si>
  <si>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</si>
  <si>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</si>
  <si>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</si>
  <si>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</si>
  <si>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</si>
  <si>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</si>
  <si>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</si>
  <si>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</si>
  <si>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</si>
  <si>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</si>
  <si>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</si>
  <si>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</si>
  <si>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</si>
  <si>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</si>
  <si>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</si>
  <si>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</si>
  <si>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</si>
  <si>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</si>
  <si>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</si>
  <si>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</si>
  <si>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</si>
  <si>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</si>
  <si>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</si>
  <si>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</si>
  <si>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</si>
  <si>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</si>
  <si>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</si>
  <si>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</si>
  <si>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</si>
  <si>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</si>
  <si>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</si>
  <si>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</si>
  <si>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</si>
  <si>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</si>
  <si>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</si>
  <si>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</si>
  <si>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</si>
  <si>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</si>
  <si>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</si>
  <si>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</si>
  <si>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</si>
  <si>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</si>
  <si>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</si>
  <si>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</si>
  <si>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</si>
  <si>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</si>
  <si>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</si>
  <si>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</si>
  <si>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</si>
  <si>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</si>
  <si>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</si>
  <si>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</si>
  <si>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</si>
  <si>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</si>
  <si>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</si>
  <si>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</si>
  <si>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</si>
  <si>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</si>
  <si>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</si>
  <si>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</si>
  <si>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</si>
  <si>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</si>
  <si>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</si>
  <si>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</si>
  <si>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</si>
  <si>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</si>
  <si>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</si>
  <si>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</si>
  <si>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</si>
  <si>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</si>
  <si>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</si>
  <si>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</si>
  <si>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</si>
  <si>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</si>
  <si>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</si>
  <si>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</si>
  <si>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</si>
  <si>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</si>
  <si>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</si>
  <si>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</si>
  <si>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</si>
  <si>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</si>
  <si>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</si>
  <si>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</si>
  <si>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</si>
  <si>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</si>
  <si>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</si>
  <si>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</si>
  <si>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</si>
  <si>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</si>
  <si>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</si>
  <si>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</si>
  <si>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</si>
  <si>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</si>
  <si>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</si>
  <si>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</si>
  <si>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</si>
  <si>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</si>
  <si>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</si>
  <si>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</si>
  <si>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</si>
  <si>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</si>
  <si>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</si>
  <si>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</si>
  <si>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</si>
  <si>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</si>
  <si>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</si>
  <si>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</si>
  <si>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</si>
  <si>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</si>
  <si>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</si>
  <si>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</si>
  <si>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</si>
  <si>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</si>
  <si>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</si>
  <si>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</si>
  <si>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</si>
  <si>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</si>
  <si>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</si>
  <si>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</si>
  <si>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</si>
  <si>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</si>
  <si>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</si>
  <si>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</si>
  <si>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</si>
  <si>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</si>
  <si>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</si>
  <si>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</si>
  <si>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</si>
  <si>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</si>
  <si>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</si>
  <si>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</si>
  <si>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</si>
  <si>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</si>
  <si>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</si>
  <si>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</si>
  <si>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</si>
  <si>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</si>
  <si>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</si>
  <si>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</si>
  <si>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</si>
  <si>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</si>
  <si>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</si>
  <si>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</si>
  <si>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</si>
  <si>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</si>
  <si>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</si>
  <si>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</si>
  <si>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</si>
  <si>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</si>
  <si>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</si>
  <si>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</si>
  <si>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</si>
  <si>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</si>
  <si>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</si>
  <si>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</si>
  <si>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</si>
  <si>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</si>
  <si>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</si>
  <si>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</si>
  <si>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</si>
  <si>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</si>
  <si>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</si>
  <si>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</si>
  <si>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</si>
  <si>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</si>
  <si>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</si>
  <si>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</si>
  <si>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</si>
  <si>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</si>
  <si>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</si>
  <si>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</si>
  <si>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</si>
  <si>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</si>
  <si>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</si>
  <si>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</si>
  <si>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</si>
  <si>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</si>
  <si>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</si>
  <si>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</si>
  <si>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</si>
  <si>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</si>
  <si>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</si>
  <si>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</si>
  <si>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</si>
  <si>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</si>
  <si>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</si>
  <si>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</si>
  <si>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</si>
  <si>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</si>
  <si>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</si>
  <si>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</si>
  <si>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</si>
  <si>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</si>
  <si>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</si>
  <si>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</si>
  <si>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</si>
  <si>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</si>
  <si>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</si>
  <si>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</si>
  <si>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</si>
  <si>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</si>
  <si>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</si>
  <si>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</si>
  <si>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</si>
  <si>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</si>
  <si>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</si>
  <si>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</si>
  <si>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</si>
  <si>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</si>
  <si>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</si>
  <si>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</si>
  <si>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</si>
  <si>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</si>
  <si>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</si>
  <si>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</si>
  <si>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</si>
  <si>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</si>
  <si>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</si>
  <si>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</si>
  <si>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</si>
  <si>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</si>
  <si>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</si>
  <si>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</si>
  <si>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</si>
  <si>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</si>
  <si>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</si>
  <si>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</si>
  <si>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</si>
  <si>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</si>
  <si>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</si>
  <si>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</si>
  <si>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</si>
  <si>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</si>
  <si>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</si>
  <si>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</si>
  <si>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</si>
  <si>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</si>
  <si>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</si>
  <si>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</si>
  <si>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</si>
  <si>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</si>
  <si>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</si>
  <si>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</si>
  <si>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</si>
  <si>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</si>
  <si>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</si>
  <si>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</si>
  <si>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</si>
  <si>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</si>
  <si>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</si>
  <si>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</si>
  <si>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</si>
  <si>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</si>
  <si>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</si>
  <si>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</si>
  <si>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</si>
  <si>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</si>
  <si>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</si>
  <si>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</si>
  <si>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</si>
  <si>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</si>
  <si>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</si>
  <si>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</si>
  <si>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</si>
  <si>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</si>
  <si>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</si>
  <si>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</si>
  <si>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</si>
  <si>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</si>
  <si>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</si>
  <si>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</si>
  <si>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</si>
  <si>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</si>
  <si>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</si>
  <si>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</si>
  <si>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</si>
  <si>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</si>
  <si>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</si>
  <si>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</si>
  <si>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</si>
  <si>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</si>
  <si>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</si>
  <si>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</si>
  <si>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</si>
  <si>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</si>
  <si>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</si>
  <si>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</si>
  <si>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</si>
  <si>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</si>
  <si>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</si>
  <si>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</si>
  <si>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</si>
  <si>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</si>
  <si>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</si>
  <si>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</si>
  <si>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</si>
  <si>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</si>
  <si>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</si>
  <si>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</si>
  <si>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</si>
  <si>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</si>
  <si>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</si>
  <si>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</si>
  <si>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</si>
  <si>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</si>
  <si>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</si>
  <si>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</si>
  <si>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</si>
  <si>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</si>
  <si>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</si>
  <si>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</si>
  <si>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</si>
  <si>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</si>
  <si>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</si>
  <si>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</si>
  <si>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</si>
  <si>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</si>
  <si>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</si>
  <si>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</si>
  <si>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</si>
  <si>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</si>
  <si>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</si>
  <si>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</si>
  <si>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</si>
  <si>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</si>
  <si>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</si>
  <si>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</si>
  <si>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</si>
  <si>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</si>
  <si>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</si>
  <si>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</si>
  <si>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</si>
  <si>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</si>
  <si>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</si>
  <si>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</si>
  <si>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</si>
  <si>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</si>
  <si>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</si>
  <si>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</si>
  <si>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</si>
  <si>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</si>
  <si>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</si>
  <si>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</si>
  <si>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</si>
  <si>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</si>
  <si>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</si>
  <si>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</si>
  <si>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</si>
  <si>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</si>
  <si>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</si>
  <si>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</si>
  <si>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</si>
  <si>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</si>
  <si>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</si>
  <si>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</si>
  <si>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</si>
  <si>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</si>
  <si>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</si>
  <si>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</si>
  <si>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</si>
  <si>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</si>
  <si>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</si>
  <si>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</si>
  <si>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</si>
  <si>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</si>
  <si>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</si>
  <si>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</si>
  <si>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</si>
  <si>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</si>
  <si>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</si>
  <si>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</si>
  <si>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</si>
  <si>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</si>
  <si>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</si>
  <si>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</si>
  <si>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</si>
  <si>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</si>
  <si>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</si>
  <si>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</si>
  <si>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</si>
  <si>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</si>
  <si>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</si>
  <si>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</si>
  <si>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</si>
  <si>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</si>
  <si>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</si>
  <si>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</si>
  <si>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</si>
  <si>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</si>
  <si>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</si>
  <si>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</si>
  <si>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</si>
  <si>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</si>
  <si>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</si>
  <si>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</si>
  <si>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</si>
  <si>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</si>
  <si>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</si>
  <si>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</si>
  <si>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</si>
  <si>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</si>
  <si>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</si>
  <si>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</si>
  <si>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</si>
  <si>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</si>
  <si>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</si>
  <si>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</si>
  <si>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</si>
  <si>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</si>
  <si>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</si>
  <si>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</si>
  <si>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</si>
  <si>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</si>
  <si>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</si>
  <si>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</si>
  <si>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</si>
  <si>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</si>
  <si>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</si>
  <si>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</si>
  <si>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</si>
  <si>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</si>
  <si>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</si>
  <si>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</si>
  <si>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</si>
  <si>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</si>
  <si>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</si>
  <si>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</si>
  <si>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</si>
  <si>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</si>
  <si>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</si>
  <si>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</si>
  <si>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</si>
  <si>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</si>
  <si>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</si>
  <si>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</si>
  <si>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</si>
  <si>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</si>
  <si>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</si>
  <si>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</si>
  <si>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</si>
  <si>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</si>
  <si>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</si>
  <si>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</si>
  <si>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</si>
  <si>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</si>
  <si>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</si>
  <si>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</si>
  <si>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</si>
  <si>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</si>
  <si>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</si>
  <si>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</si>
  <si>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</si>
  <si>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</si>
  <si>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</si>
  <si>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</si>
  <si>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</si>
  <si>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</si>
  <si>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</si>
  <si>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</si>
  <si>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</si>
  <si>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</si>
  <si>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</si>
  <si>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</si>
  <si>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</si>
  <si>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</si>
  <si>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</si>
  <si>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</si>
  <si>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</si>
  <si>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</si>
  <si>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</si>
  <si>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</si>
  <si>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</si>
  <si>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</si>
  <si>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</si>
  <si>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</si>
  <si>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</si>
  <si>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</si>
  <si>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</si>
  <si>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</si>
  <si>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</si>
  <si>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</si>
  <si>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</si>
  <si>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</si>
  <si>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</si>
  <si>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</si>
  <si>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</si>
  <si>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</si>
  <si>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</si>
  <si>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</si>
  <si>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</si>
  <si>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</si>
  <si>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</si>
  <si>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</si>
  <si>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</si>
  <si>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</si>
  <si>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</si>
  <si>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</si>
  <si>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</si>
  <si>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</si>
  <si>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</si>
  <si>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</si>
  <si>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</si>
  <si>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</si>
  <si>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</si>
  <si>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</si>
  <si>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</si>
  <si>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</si>
  <si>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</si>
  <si>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</si>
  <si>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</si>
  <si>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</si>
  <si>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</si>
  <si>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</si>
  <si>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</si>
  <si>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</si>
  <si>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</si>
  <si>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</si>
  <si>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</si>
  <si>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</si>
  <si>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</si>
  <si>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</si>
  <si>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</si>
  <si>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</si>
  <si>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</si>
  <si>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</si>
  <si>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</si>
  <si>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</si>
  <si>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</si>
  <si>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</si>
  <si>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</si>
  <si>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</si>
  <si>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</si>
  <si>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</si>
  <si>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</si>
  <si>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</si>
  <si>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</si>
  <si>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</si>
  <si>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</si>
  <si>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</si>
  <si>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</si>
  <si>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</si>
  <si>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</si>
  <si>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</si>
  <si>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</si>
  <si>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</si>
  <si>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</si>
  <si>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</si>
  <si>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</si>
  <si>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</si>
  <si>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</si>
  <si>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</si>
  <si>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</si>
  <si>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</si>
  <si>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</si>
  <si>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</si>
  <si>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</si>
  <si>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</si>
  <si>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</si>
  <si>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</si>
  <si>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</si>
  <si>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</si>
  <si>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</si>
  <si>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</si>
  <si>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</si>
  <si>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</si>
  <si>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</si>
  <si>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</si>
  <si>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</si>
  <si>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</si>
  <si>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</si>
  <si>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</si>
  <si>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</si>
  <si>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</si>
  <si>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</si>
  <si>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</si>
  <si>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</si>
  <si>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</si>
  <si>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</si>
  <si>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</si>
  <si>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</si>
  <si>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</si>
  <si>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</si>
  <si>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</si>
  <si>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</si>
  <si>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</si>
  <si>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</si>
  <si>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</si>
  <si>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</si>
  <si>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</si>
  <si>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</si>
  <si>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</si>
  <si>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</si>
  <si>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</si>
  <si>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</si>
  <si>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</si>
  <si>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</si>
  <si>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</si>
  <si>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</si>
  <si>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</si>
  <si>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</si>
  <si>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</si>
  <si>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</si>
  <si>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</si>
  <si>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</si>
  <si>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</si>
  <si>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</si>
  <si>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</si>
  <si>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</si>
  <si>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</si>
  <si>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</si>
  <si>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</si>
  <si>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</si>
  <si>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</si>
  <si>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</si>
  <si>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</si>
  <si>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</si>
  <si>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</si>
  <si>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</si>
  <si>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</si>
  <si>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</si>
  <si>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</si>
  <si>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</si>
  <si>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</si>
  <si>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</si>
  <si>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</si>
  <si>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</si>
  <si>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</si>
  <si>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</si>
  <si>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</si>
  <si>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</si>
  <si>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</si>
  <si>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</si>
  <si>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</si>
  <si>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</si>
  <si>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</si>
  <si>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</si>
  <si>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</si>
  <si>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</si>
  <si>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</si>
  <si>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</si>
  <si>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</si>
  <si>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</si>
  <si>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</si>
  <si>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</si>
  <si>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</si>
  <si>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</si>
  <si>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</si>
  <si>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</si>
  <si>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</si>
  <si>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</si>
  <si>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</si>
  <si>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</si>
  <si>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</si>
  <si>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</si>
  <si>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</si>
  <si>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</si>
  <si>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</si>
  <si>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</si>
  <si>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</si>
  <si>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</si>
  <si>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</si>
  <si>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</si>
  <si>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</si>
  <si>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</si>
  <si>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</si>
  <si>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</si>
  <si>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</si>
  <si>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</si>
  <si>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</si>
  <si>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</si>
  <si>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</si>
  <si>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</si>
  <si>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</si>
  <si>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</si>
  <si>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</si>
  <si>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</si>
  <si>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</si>
  <si>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</si>
  <si>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</si>
  <si>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</si>
  <si>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</si>
  <si>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</si>
  <si>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</si>
  <si>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</si>
  <si>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</si>
  <si>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</si>
  <si>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</si>
  <si>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</si>
  <si>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</si>
  <si>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</si>
  <si>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</si>
  <si>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</si>
  <si>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</si>
  <si>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</si>
  <si>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</si>
  <si>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</si>
  <si>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</si>
  <si>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</si>
  <si>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</si>
  <si>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</si>
  <si>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</si>
  <si>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</si>
  <si>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</si>
  <si>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</si>
  <si>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</si>
  <si>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</si>
  <si>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</si>
  <si>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</si>
  <si>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</si>
  <si>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</si>
  <si>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</si>
  <si>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</si>
  <si>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</si>
  <si>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</si>
  <si>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</si>
  <si>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</si>
  <si>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</si>
  <si>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</si>
  <si>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</si>
  <si>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</si>
  <si>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</si>
  <si>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</si>
  <si>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</si>
  <si>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</si>
  <si>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</si>
  <si>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</si>
  <si>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</si>
  <si>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</si>
  <si>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</si>
  <si>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</si>
  <si>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</si>
  <si>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</si>
  <si>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</si>
  <si>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</si>
  <si>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</si>
  <si>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</si>
  <si>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</si>
  <si>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</si>
  <si>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</si>
  <si>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</si>
  <si>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</si>
  <si>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</si>
  <si>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</si>
  <si>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</si>
  <si>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</si>
  <si>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</si>
  <si>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</si>
  <si>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</si>
  <si>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</si>
  <si>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</si>
  <si>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</si>
  <si>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</si>
  <si>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</si>
  <si>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</si>
  <si>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</si>
  <si>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</si>
  <si>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</si>
  <si>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</si>
  <si>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</si>
  <si>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</si>
  <si>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</si>
  <si>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</si>
  <si>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</si>
  <si>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</si>
  <si>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</si>
  <si>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</si>
  <si>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</si>
  <si>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</si>
  <si>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</si>
  <si>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</si>
  <si>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</si>
  <si>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</si>
  <si>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</si>
  <si>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</si>
  <si>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</si>
  <si>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</si>
  <si>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</si>
  <si>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</si>
  <si>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</si>
  <si>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</si>
  <si>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</si>
  <si>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</si>
  <si>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</si>
  <si>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</si>
  <si>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</si>
  <si>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</si>
  <si>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</si>
  <si>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</si>
  <si>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</si>
  <si>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</si>
  <si>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</si>
  <si>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</si>
  <si>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</si>
  <si>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</si>
  <si>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</si>
  <si>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</si>
  <si>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</si>
  <si>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</si>
  <si>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</si>
  <si>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</si>
  <si>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</si>
  <si>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</si>
  <si>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</si>
  <si>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</si>
  <si>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</si>
  <si>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</si>
  <si>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</si>
  <si>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</si>
  <si>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</si>
  <si>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</si>
  <si>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</si>
  <si>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</si>
  <si>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</si>
  <si>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</si>
  <si>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</si>
  <si>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</si>
  <si>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</si>
  <si>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</si>
  <si>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</si>
  <si>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</si>
  <si>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</si>
  <si>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</si>
  <si>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</si>
  <si>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</si>
  <si>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</si>
  <si>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</si>
  <si>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</si>
  <si>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</si>
  <si>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</si>
  <si>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</si>
  <si>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</si>
  <si>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</si>
  <si>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</si>
  <si>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</si>
  <si>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</si>
  <si>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</si>
  <si>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</si>
  <si>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</si>
  <si>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</si>
  <si>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</si>
  <si>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</si>
  <si>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</si>
  <si>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</si>
  <si>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</si>
  <si>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</si>
  <si>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</si>
  <si>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</si>
  <si>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</si>
  <si>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</si>
  <si>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</si>
  <si>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</si>
  <si>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</si>
  <si>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</si>
  <si>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</si>
  <si>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</si>
  <si>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</si>
  <si>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</si>
  <si>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</si>
  <si>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</si>
  <si>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</si>
  <si>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</si>
  <si>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</si>
  <si>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</si>
  <si>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</si>
  <si>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</si>
  <si>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</si>
  <si>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</si>
  <si>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</si>
  <si>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</si>
  <si>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</si>
  <si>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</si>
  <si>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</si>
  <si>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</si>
  <si>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</si>
  <si>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</si>
  <si>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</si>
  <si>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</si>
  <si>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</si>
  <si>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</si>
  <si>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</si>
  <si>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</si>
  <si>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</si>
  <si>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</si>
  <si>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</si>
  <si>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</si>
  <si>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</si>
  <si>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</si>
  <si>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</si>
  <si>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</si>
  <si>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</si>
  <si>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</si>
  <si>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</si>
  <si>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</si>
  <si>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</si>
  <si>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</si>
  <si>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</si>
  <si>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</si>
  <si>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</si>
  <si>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</si>
  <si>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</si>
  <si>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</si>
  <si>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</si>
  <si>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</si>
  <si>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</si>
  <si>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</si>
  <si>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</si>
  <si>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</si>
  <si>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</si>
  <si>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</si>
  <si>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</si>
  <si>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</si>
  <si>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</si>
  <si>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</si>
  <si>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</si>
  <si>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</si>
  <si>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</si>
  <si>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</si>
  <si>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</si>
  <si>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</si>
  <si>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</si>
  <si>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</si>
  <si>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</si>
  <si>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</si>
  <si>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</si>
  <si>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</si>
  <si>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</si>
  <si>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</si>
  <si>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</si>
  <si>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</si>
  <si>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</si>
  <si>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</si>
  <si>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</si>
  <si>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</si>
  <si>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</si>
  <si>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</si>
  <si>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</si>
  <si>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</si>
  <si>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</si>
  <si>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</si>
  <si>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</si>
  <si>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</si>
  <si>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</si>
  <si>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</si>
  <si>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</si>
  <si>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</si>
  <si>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</si>
  <si>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</si>
  <si>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</si>
  <si>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</si>
  <si>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</si>
  <si>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</si>
  <si>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</si>
  <si>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</si>
  <si>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</si>
  <si>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</si>
  <si>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</si>
  <si>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</si>
  <si>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</si>
  <si>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</si>
  <si>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</si>
  <si>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</si>
  <si>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</si>
  <si>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</si>
  <si>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</si>
  <si>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</si>
  <si>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</si>
  <si>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</si>
  <si>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</si>
  <si>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</si>
  <si>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</si>
  <si>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</si>
  <si>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</si>
  <si>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</si>
  <si>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</si>
  <si>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</si>
  <si>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</si>
  <si>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</si>
  <si>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</si>
  <si>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</si>
  <si>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</si>
  <si>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</si>
  <si>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</si>
  <si>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</si>
  <si>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</si>
  <si>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</si>
  <si>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</si>
  <si>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</si>
  <si>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</si>
  <si>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</si>
  <si>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</si>
  <si>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</si>
  <si>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</si>
  <si>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</si>
  <si>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</si>
  <si>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</si>
  <si>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</si>
  <si>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</si>
  <si>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</si>
  <si>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</si>
  <si>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</si>
  <si>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</si>
  <si>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</si>
  <si>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</si>
  <si>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</si>
  <si>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</si>
  <si>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</si>
  <si>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</si>
  <si>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</si>
  <si>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</si>
  <si>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</si>
  <si>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</si>
  <si>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</si>
  <si>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</si>
  <si>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</si>
  <si>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</si>
  <si>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</si>
  <si>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</si>
  <si>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</si>
  <si>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</si>
  <si>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</si>
  <si>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</si>
  <si>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</si>
  <si>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</si>
  <si>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</si>
  <si>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</si>
  <si>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</si>
  <si>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</si>
  <si>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</si>
  <si>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</si>
  <si>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</si>
  <si>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</si>
  <si>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</si>
  <si>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</si>
  <si>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</si>
  <si>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</si>
  <si>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</si>
  <si>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</si>
  <si>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</si>
  <si>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</si>
  <si>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</si>
  <si>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</si>
  <si>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</si>
  <si>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</si>
  <si>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</si>
  <si>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</si>
  <si>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</si>
  <si>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</si>
  <si>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</si>
  <si>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</si>
  <si>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</si>
  <si>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</si>
  <si>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</si>
  <si>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</si>
  <si>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</si>
  <si>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</si>
  <si>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</si>
  <si>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</si>
  <si>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</si>
  <si>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</si>
  <si>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</si>
  <si>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</si>
  <si>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</si>
  <si>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</si>
  <si>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</si>
  <si>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</si>
  <si>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</si>
  <si>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</si>
  <si>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</si>
  <si>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</si>
  <si>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</si>
  <si>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</si>
  <si>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</si>
  <si>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</si>
  <si>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</si>
  <si>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</si>
  <si>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</si>
  <si>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</si>
  <si>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</si>
  <si>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</si>
  <si>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</si>
  <si>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</si>
  <si>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</si>
  <si>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</si>
  <si>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</si>
  <si>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</si>
  <si>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</si>
  <si>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</si>
  <si>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</si>
  <si>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</si>
  <si>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</si>
  <si>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</si>
  <si>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</si>
  <si>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</si>
  <si>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</si>
  <si>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</si>
  <si>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</si>
  <si>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</si>
  <si>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</si>
  <si>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</si>
  <si>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</si>
  <si>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</si>
  <si>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</si>
  <si>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</si>
  <si>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</si>
  <si>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</si>
  <si>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</si>
  <si>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</si>
  <si>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</si>
  <si>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</si>
  <si>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</si>
  <si>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</si>
  <si>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</si>
  <si>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</si>
  <si>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</si>
  <si>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</si>
  <si>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</si>
  <si>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</si>
  <si>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</si>
  <si>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</si>
  <si>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</si>
  <si>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</si>
  <si>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</si>
  <si>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</si>
  <si>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</si>
  <si>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</si>
  <si>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</si>
  <si>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</si>
  <si>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</si>
  <si>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</si>
  <si>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</si>
  <si>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</si>
  <si>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</si>
  <si>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</si>
  <si>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</si>
  <si>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</si>
  <si>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</si>
  <si>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</si>
  <si>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</si>
  <si>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</si>
  <si>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</si>
  <si>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</si>
  <si>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</si>
  <si>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</si>
  <si>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</si>
  <si>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</si>
  <si>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</si>
  <si>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</si>
  <si>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</si>
  <si>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</si>
  <si>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</si>
  <si>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</si>
  <si>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</si>
  <si>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</si>
  <si>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</si>
  <si>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</si>
  <si>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</si>
  <si>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</si>
  <si>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</si>
  <si>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</si>
  <si>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</si>
  <si>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</si>
  <si>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</si>
  <si>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</si>
  <si>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</si>
  <si>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</si>
  <si>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</si>
  <si>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</si>
  <si>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</si>
  <si>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</si>
  <si>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</si>
  <si>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</si>
  <si>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</si>
  <si>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</si>
  <si>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</si>
  <si>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</si>
  <si>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</si>
  <si>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</si>
  <si>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</si>
  <si>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</si>
  <si>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</si>
  <si>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</si>
  <si>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</si>
  <si>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</si>
  <si>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</si>
  <si>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</si>
  <si>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</si>
  <si>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</si>
  <si>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</si>
  <si>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</si>
  <si>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</si>
  <si>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</si>
  <si>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</si>
  <si>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</si>
  <si>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</si>
  <si>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</si>
  <si>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</si>
  <si>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</si>
  <si>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</si>
  <si>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</si>
  <si>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</si>
  <si>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</si>
  <si>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</si>
  <si>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</si>
  <si>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</si>
  <si>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</si>
  <si>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</si>
  <si>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</si>
  <si>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</si>
  <si>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</si>
  <si>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</si>
  <si>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</si>
  <si>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</si>
  <si>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</si>
  <si>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</si>
  <si>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</si>
  <si>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</si>
  <si>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</si>
  <si>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</si>
  <si>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</si>
  <si>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</si>
  <si>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</si>
  <si>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</si>
  <si>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</si>
  <si>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</si>
  <si>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</si>
  <si>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</si>
  <si>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</si>
  <si>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</si>
  <si>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</si>
  <si>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</si>
  <si>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</si>
  <si>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</si>
  <si>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</si>
  <si>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</si>
  <si>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</si>
  <si>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</si>
  <si>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</si>
  <si>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</si>
  <si>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</si>
  <si>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</si>
  <si>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</si>
  <si>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</si>
  <si>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</si>
  <si>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</si>
  <si>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</si>
  <si>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</si>
  <si>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</si>
  <si>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</si>
  <si>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</si>
  <si>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</si>
  <si>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</si>
  <si>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</si>
  <si>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</si>
  <si>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</si>
  <si>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</si>
  <si>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</si>
  <si>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</si>
  <si>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</si>
  <si>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</si>
  <si>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</si>
  <si>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</si>
  <si>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</si>
  <si>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</si>
  <si>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</si>
  <si>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</si>
  <si>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</si>
  <si>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</si>
  <si>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</si>
  <si>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</si>
  <si>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</si>
  <si>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</si>
  <si>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</si>
  <si>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</si>
  <si>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</si>
  <si>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</si>
  <si>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</si>
  <si>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</si>
  <si>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</si>
  <si>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</si>
  <si>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</si>
  <si>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</si>
  <si>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</si>
  <si>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</si>
  <si>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</si>
  <si>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</si>
  <si>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</si>
  <si>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</si>
  <si>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</si>
  <si>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</si>
  <si>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</si>
  <si>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</si>
  <si>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</si>
  <si>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</si>
  <si>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</si>
  <si>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</si>
  <si>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</si>
  <si>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</si>
  <si>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</si>
  <si>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</si>
  <si>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</si>
  <si>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</si>
  <si>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</si>
  <si>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</si>
  <si>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</si>
  <si>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</si>
  <si>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</si>
  <si>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</si>
  <si>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</si>
  <si>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</si>
  <si>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</si>
  <si>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</si>
  <si>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</si>
  <si>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</si>
  <si>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</si>
  <si>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</si>
  <si>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</si>
  <si>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</si>
  <si>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</si>
  <si>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</si>
  <si>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</si>
  <si>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</si>
  <si>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</si>
  <si>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</si>
  <si>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</si>
  <si>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</si>
  <si>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</si>
  <si>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</si>
  <si>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</si>
  <si>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</si>
  <si>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</si>
  <si>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</si>
  <si>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</si>
  <si>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</si>
  <si>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</si>
  <si>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</si>
  <si>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</si>
  <si>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</si>
  <si>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</si>
  <si>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</si>
  <si>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</si>
  <si>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</si>
  <si>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</si>
  <si>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</si>
  <si>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</si>
  <si>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</si>
  <si>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</si>
  <si>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</si>
  <si>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</si>
  <si>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</si>
  <si>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</si>
  <si>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</si>
  <si>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</si>
  <si>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</si>
  <si>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</si>
  <si>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</si>
  <si>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</si>
  <si>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</si>
  <si>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</si>
  <si>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</si>
  <si>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</si>
  <si>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</si>
  <si>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</si>
  <si>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</si>
  <si>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</si>
  <si>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</si>
  <si>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</si>
  <si>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</si>
  <si>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</si>
  <si>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</si>
  <si>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</si>
  <si>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</si>
  <si>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</si>
  <si>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</si>
  <si>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</si>
  <si>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</si>
  <si>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</si>
  <si>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</si>
  <si>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</si>
  <si>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</si>
  <si>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</si>
  <si>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</si>
  <si>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</si>
  <si>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</si>
  <si>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</si>
  <si>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</si>
  <si>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</si>
  <si>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</si>
  <si>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</si>
  <si>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</si>
  <si>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</si>
  <si>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</si>
  <si>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</si>
  <si>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</si>
  <si>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</si>
  <si>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</si>
  <si>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</si>
  <si>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</si>
  <si>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</si>
  <si>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</si>
  <si>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</si>
  <si>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</si>
  <si>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</si>
  <si>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</si>
  <si>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</si>
  <si>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</si>
  <si>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</si>
  <si>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</si>
  <si>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</si>
  <si>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</si>
  <si>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</si>
  <si>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</si>
  <si>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</si>
  <si>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</si>
  <si>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</si>
  <si>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</si>
  <si>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</si>
  <si>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</si>
  <si>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</si>
  <si>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</si>
  <si>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</si>
  <si>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</si>
  <si>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</si>
  <si>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</si>
  <si>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</si>
  <si>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</si>
  <si>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</si>
  <si>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</si>
  <si>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</si>
  <si>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</si>
  <si>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</si>
  <si>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</si>
  <si>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</si>
  <si>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</si>
  <si>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</si>
  <si>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</si>
  <si>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</si>
  <si>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</si>
  <si>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</si>
  <si>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</si>
  <si>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</si>
  <si>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</si>
  <si>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</si>
  <si>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</si>
  <si>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</si>
  <si>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</si>
  <si>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</si>
  <si>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</si>
  <si>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</si>
  <si>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</si>
  <si>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</si>
  <si>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</si>
  <si>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</si>
  <si>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</si>
  <si>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</si>
  <si>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</si>
  <si>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</si>
  <si>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</si>
  <si>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</si>
  <si>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</si>
  <si>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</si>
  <si>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</si>
  <si>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</si>
  <si>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</si>
  <si>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</si>
  <si>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</si>
  <si>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</si>
  <si>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</si>
  <si>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</si>
  <si>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</si>
  <si>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</si>
  <si>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</si>
  <si>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</si>
  <si>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</si>
  <si>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</si>
  <si>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</si>
  <si>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</si>
  <si>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</si>
  <si>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</si>
  <si>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</si>
  <si>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</si>
  <si>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</si>
  <si>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</si>
  <si>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</si>
  <si>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</si>
  <si>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</si>
  <si>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</si>
  <si>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</si>
  <si>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</si>
  <si>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</si>
  <si>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</si>
  <si>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</si>
  <si>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</si>
  <si>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</si>
  <si>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</si>
  <si>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</si>
  <si>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</si>
  <si>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</si>
  <si>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</si>
  <si>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</si>
  <si>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</si>
  <si>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</si>
  <si>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</si>
  <si>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</si>
  <si>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</si>
  <si>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</si>
  <si>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</si>
  <si>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</si>
  <si>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</si>
  <si>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</si>
  <si>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</si>
  <si>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</si>
  <si>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</si>
  <si>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</si>
  <si>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</si>
  <si>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</si>
  <si>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</si>
  <si>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</si>
  <si>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</si>
  <si>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</si>
  <si>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</si>
  <si>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</si>
  <si>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</si>
  <si>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</si>
  <si>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</si>
  <si>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</si>
  <si>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</si>
  <si>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</si>
  <si>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</si>
  <si>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</si>
  <si>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</si>
  <si>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</si>
  <si>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</si>
  <si>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</si>
  <si>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</si>
  <si>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</si>
  <si>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</si>
  <si>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</si>
  <si>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</si>
  <si>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</si>
  <si>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</si>
  <si>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</si>
  <si>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</si>
  <si>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</si>
  <si>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</si>
  <si>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</si>
  <si>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</si>
  <si>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</si>
  <si>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</si>
  <si>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</si>
  <si>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</si>
  <si>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</si>
  <si>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</si>
  <si>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</si>
  <si>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</si>
  <si>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</si>
  <si>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</si>
  <si>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</si>
  <si>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</si>
  <si>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</si>
  <si>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</si>
  <si>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</si>
  <si>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</si>
  <si>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</si>
  <si>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</si>
  <si>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</si>
  <si>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</si>
  <si>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</si>
  <si>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</si>
  <si>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</si>
  <si>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</si>
  <si>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</si>
  <si>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</si>
  <si>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</si>
  <si>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</si>
  <si>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</si>
  <si>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</si>
  <si>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</si>
  <si>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</si>
  <si>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</si>
  <si>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</si>
  <si>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</si>
  <si>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</si>
  <si>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</si>
  <si>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</si>
  <si>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</si>
  <si>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</si>
  <si>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</si>
  <si>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</si>
  <si>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</si>
  <si>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</si>
  <si>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</si>
  <si>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</si>
  <si>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</si>
  <si>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</si>
  <si>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</si>
  <si>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</si>
  <si>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</si>
  <si>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</si>
  <si>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</si>
  <si>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</si>
  <si>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</si>
  <si>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</si>
  <si>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</si>
  <si>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</si>
  <si>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</si>
  <si>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</si>
  <si>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</si>
  <si>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</si>
  <si>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</si>
  <si>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</si>
  <si>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</si>
  <si>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</si>
  <si>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</si>
  <si>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</si>
  <si>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</si>
  <si>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</si>
  <si>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</si>
  <si>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</si>
  <si>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</si>
  <si>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</si>
  <si>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</si>
  <si>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</si>
  <si>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</si>
  <si>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</si>
  <si>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</si>
  <si>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</si>
  <si>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</si>
  <si>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</si>
  <si>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</si>
  <si>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</si>
  <si>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</si>
  <si>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</si>
  <si>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</si>
  <si>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</si>
  <si>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</si>
  <si>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</si>
  <si>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</si>
  <si>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</si>
  <si>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</si>
  <si>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</si>
  <si>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</si>
  <si>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</si>
  <si>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</si>
  <si>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</si>
  <si>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</si>
  <si>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</si>
  <si>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</si>
  <si>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</si>
  <si>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</si>
  <si>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</si>
  <si>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</si>
  <si>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</si>
  <si>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</si>
  <si>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</si>
  <si>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</si>
  <si>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</si>
  <si>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</si>
  <si>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</si>
  <si>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</si>
  <si>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</si>
  <si>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</si>
  <si>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</si>
  <si>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</si>
  <si>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</si>
  <si>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</si>
  <si>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</si>
  <si>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</si>
  <si>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</si>
  <si>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</si>
  <si>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</si>
  <si>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</si>
  <si>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</si>
  <si>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</si>
  <si>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</si>
  <si>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</si>
  <si>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</si>
  <si>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</si>
  <si>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</si>
  <si>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</si>
  <si>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</si>
  <si>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</si>
  <si>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</si>
  <si>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</si>
  <si>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</si>
  <si>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</si>
  <si>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</si>
  <si>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</si>
  <si>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</si>
  <si>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</si>
  <si>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</si>
  <si>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</si>
  <si>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</si>
  <si>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</si>
  <si>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</si>
  <si>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</si>
  <si>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</si>
  <si>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</si>
  <si>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</si>
  <si>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</si>
  <si>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</si>
  <si>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</si>
  <si>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</si>
  <si>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</si>
  <si>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</si>
  <si>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</si>
  <si>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</si>
  <si>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</si>
  <si>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</si>
  <si>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</si>
  <si>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</si>
  <si>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</si>
  <si>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</si>
  <si>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</si>
  <si>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</si>
  <si>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</si>
  <si>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</si>
  <si>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</si>
  <si>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</si>
  <si>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</si>
  <si>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</si>
  <si>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</si>
  <si>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</si>
  <si>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</si>
  <si>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</si>
  <si>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</si>
  <si>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</si>
  <si>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</si>
  <si>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</si>
  <si>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</si>
  <si>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</si>
  <si>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</si>
  <si>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</si>
  <si>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</si>
  <si>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</si>
  <si>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</si>
  <si>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</si>
  <si>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</si>
  <si>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</si>
  <si>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</si>
  <si>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</si>
  <si>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</si>
  <si>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</si>
  <si>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</si>
  <si>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</si>
  <si>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</si>
  <si>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</si>
  <si>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</si>
  <si>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</si>
  <si>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</si>
  <si>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</si>
  <si>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</si>
  <si>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</si>
  <si>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</si>
  <si>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</si>
  <si>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</si>
  <si>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</si>
  <si>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</si>
  <si>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</si>
  <si>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</si>
  <si>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</si>
  <si>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</si>
  <si>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</si>
  <si>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</si>
  <si>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</si>
  <si>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</si>
  <si>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</si>
  <si>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</si>
  <si>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</si>
  <si>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</si>
  <si>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</si>
  <si>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</si>
  <si>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</si>
  <si>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</si>
  <si>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</si>
  <si>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</si>
  <si>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</si>
  <si>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</si>
  <si>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</si>
  <si>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</si>
  <si>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</si>
  <si>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</si>
  <si>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</si>
  <si>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</si>
  <si>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</si>
  <si>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</si>
  <si>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</si>
  <si>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</si>
  <si>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</si>
  <si>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</si>
  <si>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</si>
  <si>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</si>
  <si>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</si>
  <si>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</si>
  <si>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</si>
  <si>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</si>
  <si>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</si>
  <si>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</si>
  <si>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</si>
  <si>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</si>
  <si>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</si>
  <si>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</si>
  <si>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</si>
  <si>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</si>
  <si>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</si>
  <si>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</si>
  <si>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</si>
  <si>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</si>
  <si>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</si>
  <si>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</si>
  <si>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</si>
  <si>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</si>
  <si>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</si>
  <si>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</si>
  <si>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</si>
  <si>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</si>
  <si>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</si>
  <si>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</si>
  <si>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</si>
  <si>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</si>
  <si>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</si>
  <si>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</si>
  <si>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</si>
  <si>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</si>
  <si>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</si>
  <si>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</si>
  <si>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</si>
  <si>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</si>
  <si>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</si>
  <si>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</si>
  <si>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</si>
  <si>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</si>
  <si>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</si>
  <si>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</si>
  <si>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</si>
  <si>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</si>
  <si>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</si>
  <si>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</si>
  <si>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</si>
  <si>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</si>
  <si>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</si>
  <si>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</si>
  <si>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</si>
  <si>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</si>
  <si>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</si>
  <si>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</si>
  <si>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</si>
  <si>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</si>
  <si>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</si>
  <si>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</si>
  <si>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</si>
  <si>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</si>
  <si>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</si>
  <si>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</si>
  <si>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</si>
  <si>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</si>
  <si>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</si>
  <si>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</si>
  <si>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</si>
  <si>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</si>
  <si>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</si>
  <si>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</si>
  <si>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</si>
  <si>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</si>
  <si>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</si>
  <si>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</si>
  <si>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</si>
  <si>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</si>
  <si>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</si>
  <si>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</si>
  <si>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</si>
  <si>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</si>
  <si>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</si>
  <si>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</si>
  <si>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</si>
  <si>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</si>
  <si>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</si>
  <si>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</si>
  <si>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</si>
  <si>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</si>
  <si>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</si>
  <si>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</si>
  <si>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</si>
  <si>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</si>
  <si>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</si>
  <si>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</si>
  <si>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</si>
  <si>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</si>
  <si>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</si>
  <si>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</si>
  <si>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</si>
  <si>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</si>
  <si>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</si>
  <si>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</si>
  <si>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</si>
  <si>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</si>
  <si>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</si>
  <si>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</si>
  <si>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</si>
  <si>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</si>
  <si>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</si>
  <si>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</si>
  <si>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</si>
  <si>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</si>
  <si>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</si>
  <si>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</si>
  <si>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</si>
  <si>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</si>
  <si>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</si>
  <si>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</si>
  <si>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</si>
  <si>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</si>
  <si>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</si>
  <si>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</si>
  <si>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</si>
  <si>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</si>
  <si>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</si>
  <si>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</si>
  <si>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</si>
  <si>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</si>
  <si>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</si>
  <si>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</si>
  <si>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</si>
  <si>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</si>
  <si>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</si>
  <si>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</si>
  <si>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</si>
  <si>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</si>
  <si>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</si>
  <si>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</si>
  <si>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</si>
  <si>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</si>
  <si>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</si>
  <si>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</si>
  <si>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</si>
  <si>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</si>
  <si>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</si>
  <si>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</si>
  <si>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</si>
  <si>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</si>
  <si>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</si>
  <si>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</si>
  <si>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</si>
  <si>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</si>
  <si>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</si>
  <si>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</si>
  <si>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</si>
  <si>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</si>
  <si>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</si>
  <si>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</si>
  <si>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</si>
  <si>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</si>
  <si>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</si>
  <si>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</si>
  <si>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</si>
  <si>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</si>
  <si>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</si>
  <si>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</si>
  <si>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</si>
  <si>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</si>
  <si>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</si>
  <si>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</si>
  <si>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</si>
  <si>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</si>
  <si>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LENS EN AMONT DE TOURTOUZE</t>
  </si>
  <si>
    <t>LE LENS</t>
  </si>
  <si>
    <t>05178200</t>
  </si>
  <si>
    <t>18310006400033</t>
  </si>
  <si>
    <t>Agence de l'Eau Adour-Garonne</t>
  </si>
  <si>
    <t>34255833500077</t>
  </si>
  <si>
    <t>AQUASCOP BIOLOGIE site de Monptellier</t>
  </si>
  <si>
    <t>IBMR-18-M178</t>
  </si>
  <si>
    <t>VINCENT BOUCHAREYCHAS, ANTOINE ROBE</t>
  </si>
  <si>
    <t>IBMR standard</t>
  </si>
  <si>
    <t>DROITE</t>
  </si>
  <si>
    <t>ETIAGE NORMAL</t>
  </si>
  <si>
    <t>ENSOLEILLE</t>
  </si>
  <si>
    <t>NULLE</t>
  </si>
  <si>
    <t>OUI</t>
  </si>
  <si>
    <t>débit faible</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</si>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</sst>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546911</v>
      </c>
      <c r="G10" s="105"/>
      <c r="H10" s="106"/>
    </row>
    <row r="11" spans="1:8" ht="15">
      <c r="A11" s="10" t="s">
        <v>2281</v>
      </c>
      <c r="B11" s="47">
        <v>43340</v>
      </c>
      <c r="D11" s="10" t="s">
        <v>2284</v>
      </c>
      <c r="E11" s="52">
        <v>6222520</v>
      </c>
      <c r="G11" s="105"/>
      <c r="H11" s="106"/>
    </row>
    <row r="12" spans="1:8" ht="15">
      <c r="A12" s="10" t="s">
        <v>2287</v>
      </c>
      <c r="B12" s="52" t="s">
        <v>5290</v>
      </c>
      <c r="D12" s="10" t="s">
        <v>2285</v>
      </c>
      <c r="E12" s="52">
        <v>546892</v>
      </c>
      <c r="G12" s="107"/>
      <c r="H12" s="108"/>
    </row>
    <row r="13" spans="1:5" ht="17.25" customHeight="1" thickBot="1">
      <c r="A13" s="2"/>
      <c r="B13" s="55"/>
      <c r="D13" s="10" t="s">
        <v>2286</v>
      </c>
      <c r="E13" s="52">
        <v>6222621</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546911</v>
      </c>
    </row>
    <row r="18" spans="1:3" ht="15">
      <c r="A18" s="115"/>
      <c r="B18" s="49" t="s">
        <v>2271</v>
      </c>
      <c r="C18" s="61">
        <f>E11</f>
        <v>6222520</v>
      </c>
    </row>
    <row r="19" spans="1:2" ht="15">
      <c r="A19" s="3" t="s">
        <v>2063</v>
      </c>
      <c r="B19" s="29">
        <v>391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2.9</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24</v>
      </c>
      <c r="D35" s="28" t="s">
        <v>2288</v>
      </c>
      <c r="E35" s="32">
        <v>76</v>
      </c>
    </row>
    <row r="36" spans="1:5" s="7" customFormat="1" ht="15" customHeight="1">
      <c r="A36" s="5" t="s">
        <v>2113</v>
      </c>
      <c r="B36" s="30">
        <v>30</v>
      </c>
      <c r="C36" s="6"/>
      <c r="D36" s="8" t="s">
        <v>2112</v>
      </c>
      <c r="E36" s="30">
        <v>70</v>
      </c>
    </row>
    <row r="37" spans="1:5" s="7" customFormat="1" ht="15" customHeight="1">
      <c r="A37" s="5" t="s">
        <v>2111</v>
      </c>
      <c r="B37" s="30">
        <v>2.2</v>
      </c>
      <c r="C37" s="6"/>
      <c r="D37" s="8" t="s">
        <v>2110</v>
      </c>
      <c r="E37" s="30">
        <v>3.1</v>
      </c>
    </row>
    <row r="38" spans="1:5" s="7" customFormat="1" ht="15" customHeight="1">
      <c r="A38" s="5" t="s">
        <v>2115</v>
      </c>
      <c r="B38" s="30">
        <v>2</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1</v>
      </c>
      <c r="C65" s="6"/>
      <c r="D65" s="14" t="s">
        <v>2089</v>
      </c>
      <c r="E65" s="19">
        <v>4</v>
      </c>
    </row>
    <row r="66" spans="1:5" s="15" customFormat="1" ht="15">
      <c r="A66" s="3" t="s">
        <v>2088</v>
      </c>
      <c r="B66" s="9">
        <v>4</v>
      </c>
      <c r="C66" s="6"/>
      <c r="D66" s="10" t="s">
        <v>2088</v>
      </c>
      <c r="E66" s="9">
        <v>4</v>
      </c>
    </row>
    <row r="67" spans="1:5" s="15" customFormat="1" ht="15">
      <c r="A67" s="3" t="s">
        <v>2087</v>
      </c>
      <c r="B67" s="9">
        <v>3</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4</v>
      </c>
      <c r="C73" s="6"/>
      <c r="D73" s="14" t="s">
        <v>2083</v>
      </c>
      <c r="E73" s="19">
        <v>5</v>
      </c>
    </row>
    <row r="74" spans="1:5" s="15" customFormat="1" ht="15">
      <c r="A74" s="3" t="s">
        <v>2082</v>
      </c>
      <c r="B74" s="9">
        <v>3</v>
      </c>
      <c r="C74" s="6"/>
      <c r="D74" s="10" t="s">
        <v>2082</v>
      </c>
      <c r="E74" s="9">
        <v>3</v>
      </c>
    </row>
    <row r="75" spans="1:5" s="15" customFormat="1" ht="15">
      <c r="A75" s="3" t="s">
        <v>2081</v>
      </c>
      <c r="B75" s="9">
        <v>2</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4599</v>
      </c>
      <c r="B97" s="20" t="str">
        <f>VLOOKUP(A97,'Ref Taxo'!A:B,2,FALSE)</f>
        <v>Rhynchostegiella teesdalei</v>
      </c>
      <c r="C97" s="21">
        <f>VLOOKUP(A97,'Ref Taxo'!A:D,4,FALSE)</f>
        <v>29986</v>
      </c>
      <c r="D97" s="34">
        <v>0.01</v>
      </c>
      <c r="E97" s="35">
        <v>0.01</v>
      </c>
      <c r="F97" s="35" t="s">
        <v>2294</v>
      </c>
    </row>
    <row r="98" spans="1:6" ht="15">
      <c r="A98" s="33" t="s">
        <v>453</v>
      </c>
      <c r="B98" s="20" t="str">
        <f>VLOOKUP(A98,'Ref Taxo'!A:B,2,FALSE)</f>
        <v>Cladophora</v>
      </c>
      <c r="C98" s="21">
        <f>VLOOKUP(A98,'Ref Taxo'!A:D,4,FALSE)</f>
        <v>1124</v>
      </c>
      <c r="D98" s="34">
        <v>0.1</v>
      </c>
      <c r="E98" s="35"/>
      <c r="F98" s="35" t="s">
        <v>2294</v>
      </c>
    </row>
    <row r="99" spans="1:6" ht="15">
      <c r="A99" s="33" t="s">
        <v>842</v>
      </c>
      <c r="B99" s="20" t="str">
        <f>VLOOKUP(A99,'Ref Taxo'!A:B,2,FALSE)</f>
        <v>Hildenbrandia</v>
      </c>
      <c r="C99" s="21">
        <f>VLOOKUP(A99,'Ref Taxo'!A:D,4,FALSE)</f>
        <v>1157</v>
      </c>
      <c r="D99" s="34">
        <v>0.25</v>
      </c>
      <c r="E99" s="35">
        <v>0.1</v>
      </c>
      <c r="F99" s="35" t="s">
        <v>2294</v>
      </c>
    </row>
    <row r="100" spans="1:6" ht="15">
      <c r="A100" s="33" t="s">
        <v>2004</v>
      </c>
      <c r="B100" s="20" t="str">
        <f>VLOOKUP(A100,'Ref Taxo'!A:B,2,FALSE)</f>
        <v>Vaucheria</v>
      </c>
      <c r="C100" s="21">
        <f>VLOOKUP(A100,'Ref Taxo'!A:D,4,FALSE)</f>
        <v>1169</v>
      </c>
      <c r="D100" s="34">
        <v>0.25</v>
      </c>
      <c r="E100" s="35"/>
      <c r="F100" s="35" t="s">
        <v>2294</v>
      </c>
    </row>
    <row r="101" spans="1:6" ht="15">
      <c r="A101" s="33" t="s">
        <v>418</v>
      </c>
      <c r="B101" s="20" t="str">
        <f>VLOOKUP(A101,'Ref Taxo'!A:B,2,FALSE)</f>
        <v>Chiloscyphus polyanthos</v>
      </c>
      <c r="C101" s="21">
        <f>VLOOKUP(A101,'Ref Taxo'!A:D,4,FALSE)</f>
        <v>1186</v>
      </c>
      <c r="D101" s="34">
        <v>0.1</v>
      </c>
      <c r="E101" s="35">
        <v>0.05</v>
      </c>
      <c r="F101" s="35" t="s">
        <v>2294</v>
      </c>
    </row>
    <row r="102" spans="1:6" ht="15">
      <c r="A102" s="33" t="s">
        <v>1341</v>
      </c>
      <c r="B102" s="20" t="str">
        <f>VLOOKUP(A102,'Ref Taxo'!A:B,2,FALSE)</f>
        <v>Pellia</v>
      </c>
      <c r="C102" s="21">
        <f>VLOOKUP(A102,'Ref Taxo'!A:D,4,FALSE)</f>
        <v>1196</v>
      </c>
      <c r="D102" s="34">
        <v>0.01</v>
      </c>
      <c r="E102" s="35">
        <v>0.01</v>
      </c>
      <c r="F102" s="35" t="s">
        <v>2294</v>
      </c>
    </row>
    <row r="103" spans="1:6" ht="15">
      <c r="A103" s="33" t="s">
        <v>479</v>
      </c>
      <c r="B103" s="20" t="str">
        <f>VLOOKUP(A103,'Ref Taxo'!A:B,2,FALSE)</f>
        <v>Cratoneuron filicinum</v>
      </c>
      <c r="C103" s="21">
        <f>VLOOKUP(A103,'Ref Taxo'!A:D,4,FALSE)</f>
        <v>1233</v>
      </c>
      <c r="D103" s="34">
        <v>0.01</v>
      </c>
      <c r="E103" s="35"/>
      <c r="F103" s="35" t="s">
        <v>2294</v>
      </c>
    </row>
    <row r="104" spans="1:6" ht="15">
      <c r="A104" s="33" t="s">
        <v>733</v>
      </c>
      <c r="B104" s="20" t="str">
        <f>VLOOKUP(A104,'Ref Taxo'!A:B,2,FALSE)</f>
        <v>Fissidens crassipes</v>
      </c>
      <c r="C104" s="21">
        <f>VLOOKUP(A104,'Ref Taxo'!A:D,4,FALSE)</f>
        <v>1294</v>
      </c>
      <c r="D104" s="34">
        <v>0.4</v>
      </c>
      <c r="E104" s="35">
        <v>0.25</v>
      </c>
      <c r="F104" s="35" t="s">
        <v>2294</v>
      </c>
    </row>
    <row r="105" spans="1:6" ht="15">
      <c r="A105" s="33" t="s">
        <v>768</v>
      </c>
      <c r="B105" s="20" t="str">
        <f>VLOOKUP(A105,'Ref Taxo'!A:B,2,FALSE)</f>
        <v>Fontinalis antipyretica</v>
      </c>
      <c r="C105" s="21">
        <f>VLOOKUP(A105,'Ref Taxo'!A:D,4,FALSE)</f>
        <v>1310</v>
      </c>
      <c r="D105" s="34">
        <v>0.2</v>
      </c>
      <c r="E105" s="35">
        <v>0.15</v>
      </c>
      <c r="F105" s="35" t="s">
        <v>2294</v>
      </c>
    </row>
    <row r="106" spans="1:6" ht="15">
      <c r="A106" s="33" t="s">
        <v>1035</v>
      </c>
      <c r="B106" s="20" t="str">
        <f>VLOOKUP(A106,'Ref Taxo'!A:B,2,FALSE)</f>
        <v>Leptodictyum riparium</v>
      </c>
      <c r="C106" s="21">
        <f>VLOOKUP(A106,'Ref Taxo'!A:D,4,FALSE)</f>
        <v>1244</v>
      </c>
      <c r="D106" s="34">
        <v>0.01</v>
      </c>
      <c r="E106" s="35"/>
      <c r="F106" s="35" t="s">
        <v>2294</v>
      </c>
    </row>
    <row r="107" spans="1:6" ht="15">
      <c r="A107" s="33" t="s">
        <v>1425</v>
      </c>
      <c r="B107" s="20" t="str">
        <f>VLOOKUP(A107,'Ref Taxo'!A:B,2,FALSE)</f>
        <v>Rhynchostegium riparioides</v>
      </c>
      <c r="C107" s="21">
        <f>VLOOKUP(A107,'Ref Taxo'!A:D,4,FALSE)</f>
        <v>1268</v>
      </c>
      <c r="D107" s="34">
        <v>0.15</v>
      </c>
      <c r="E107" s="35"/>
      <c r="F107" s="35" t="s">
        <v>2294</v>
      </c>
    </row>
    <row r="108" spans="1:6" ht="15">
      <c r="A108" s="33" t="s">
        <v>1928</v>
      </c>
      <c r="B108" s="20" t="str">
        <f>VLOOKUP(A108,'Ref Taxo'!A:B,2,FALSE)</f>
        <v>Thamnobryum alopecurum</v>
      </c>
      <c r="C108" s="21">
        <f>VLOOKUP(A108,'Ref Taxo'!A:D,4,FALSE)</f>
        <v>1344</v>
      </c>
      <c r="D108" s="34">
        <v>0.01</v>
      </c>
      <c r="E108" s="35"/>
      <c r="F108" s="35" t="s">
        <v>2294</v>
      </c>
    </row>
    <row r="109" spans="1:6" ht="15">
      <c r="A109" s="33" t="s">
        <v>661</v>
      </c>
      <c r="B109" s="20" t="str">
        <f>VLOOKUP(A109,'Ref Taxo'!A:B,2,FALSE)</f>
        <v>Equisetum arvense</v>
      </c>
      <c r="C109" s="21">
        <f>VLOOKUP(A109,'Ref Taxo'!A:D,4,FALSE)</f>
        <v>1384</v>
      </c>
      <c r="D109" s="34">
        <v>0.01</v>
      </c>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2019-04-16T08:49:22Z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