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8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<sst xmlns="http://schemas.openxmlformats.org/spreadsheetml/2006/main" count="6481" uniqueCount="5304">
  <si>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</si>
  <si>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</si>
  <si>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</si>
  <si>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</si>
  <si>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</si>
  <si>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</si>
  <si>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</si>
  <si>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</si>
  <si>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</si>
  <si>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</si>
  <si>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</si>
  <si>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</si>
  <si>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</si>
  <si>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</si>
  <si>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</si>
  <si>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</si>
  <si>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</si>
  <si>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</si>
  <si>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</si>
  <si>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</si>
  <si>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</si>
  <si>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</si>
  <si>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</si>
  <si>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</si>
  <si>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</si>
  <si>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</si>
  <si>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</si>
  <si>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</si>
  <si>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</si>
  <si>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</si>
  <si>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</si>
  <si>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</si>
  <si>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</si>
  <si>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</si>
  <si>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</si>
  <si>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</si>
  <si>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</si>
  <si>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</si>
  <si>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</si>
  <si>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</si>
  <si>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</si>
  <si>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</si>
  <si>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</si>
  <si>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</si>
  <si>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</si>
  <si>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</si>
  <si>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</si>
  <si>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</si>
  <si>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</si>
  <si>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</si>
  <si>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</si>
  <si>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</si>
  <si>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</si>
  <si>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</si>
  <si>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</si>
  <si>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</si>
  <si>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</si>
  <si>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</si>
  <si>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</si>
  <si>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</si>
  <si>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</si>
  <si>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</si>
  <si>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</si>
  <si>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</si>
  <si>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</si>
  <si>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</si>
  <si>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</si>
  <si>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</si>
  <si>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</si>
  <si>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</si>
  <si>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</si>
  <si>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</si>
  <si>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</si>
  <si>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</si>
  <si>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</si>
  <si>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</si>
  <si>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</si>
  <si>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</si>
  <si>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</si>
  <si>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</si>
  <si>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</si>
  <si>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</si>
  <si>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</si>
  <si>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</si>
  <si>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</si>
  <si>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</si>
  <si>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</si>
  <si>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</si>
  <si>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</si>
  <si>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</si>
  <si>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</si>
  <si>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</si>
  <si>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</si>
  <si>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</si>
  <si>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</si>
  <si>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</si>
  <si>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</si>
  <si>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</si>
  <si>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</si>
  <si>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</si>
  <si>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</si>
  <si>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</si>
  <si>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</si>
  <si>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</si>
  <si>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</si>
  <si>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</si>
  <si>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</si>
  <si>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</si>
  <si>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</si>
  <si>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</si>
  <si>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</si>
  <si>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</si>
  <si>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</si>
  <si>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</si>
  <si>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</si>
  <si>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</si>
  <si>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</si>
  <si>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</si>
  <si>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</si>
  <si>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</si>
  <si>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</si>
  <si>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</si>
  <si>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</si>
  <si>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</si>
  <si>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</si>
  <si>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</si>
  <si>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</si>
  <si>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</si>
  <si>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</si>
  <si>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</si>
  <si>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</si>
  <si>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</si>
  <si>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</si>
  <si>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</si>
  <si>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</si>
  <si>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</si>
  <si>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</si>
  <si>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</si>
  <si>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</si>
  <si>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</si>
  <si>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</si>
  <si>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</si>
  <si>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</si>
  <si>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</si>
  <si>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</si>
  <si>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</si>
  <si>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</si>
  <si>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</si>
  <si>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</si>
  <si>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</si>
  <si>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</si>
  <si>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</si>
  <si>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</si>
  <si>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</si>
  <si>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</si>
  <si>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</si>
  <si>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</si>
  <si>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</si>
  <si>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</si>
  <si>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</si>
  <si>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</si>
  <si>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</si>
  <si>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</si>
  <si>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</si>
  <si>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</si>
  <si>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</si>
  <si>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</si>
  <si>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</si>
  <si>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</si>
  <si>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</si>
  <si>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</si>
  <si>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</si>
  <si>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</si>
  <si>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</si>
  <si>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</si>
  <si>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</si>
  <si>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</si>
  <si>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</si>
  <si>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</si>
  <si>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</si>
  <si>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</si>
  <si>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</si>
  <si>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</si>
  <si>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</si>
  <si>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</si>
  <si>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</si>
  <si>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</si>
  <si>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</si>
  <si>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</si>
  <si>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</si>
  <si>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</si>
  <si>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</si>
  <si>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</si>
  <si>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</si>
  <si>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</si>
  <si>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</si>
  <si>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</si>
  <si>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</si>
  <si>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</si>
  <si>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</si>
  <si>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</si>
  <si>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</si>
  <si>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</si>
  <si>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</si>
  <si>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</si>
  <si>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</si>
  <si>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</si>
  <si>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</si>
  <si>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</si>
  <si>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</si>
  <si>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</si>
  <si>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</si>
  <si>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</si>
  <si>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</si>
  <si>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</si>
  <si>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</si>
  <si>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</si>
  <si>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</si>
  <si>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</si>
  <si>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</si>
  <si>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</si>
  <si>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</si>
  <si>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</si>
  <si>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</si>
  <si>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</si>
  <si>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</si>
  <si>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</si>
  <si>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</si>
  <si>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</si>
  <si>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</si>
  <si>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</si>
  <si>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</si>
  <si>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</si>
  <si>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</si>
  <si>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</si>
  <si>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</si>
  <si>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</si>
  <si>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</si>
  <si>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</si>
  <si>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</si>
  <si>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</si>
  <si>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</si>
  <si>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</si>
  <si>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</si>
  <si>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</si>
  <si>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</si>
  <si>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</si>
  <si>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</si>
  <si>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</si>
  <si>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</si>
  <si>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</si>
  <si>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</si>
  <si>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</si>
  <si>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</si>
  <si>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</si>
  <si>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</si>
  <si>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</si>
  <si>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</si>
  <si>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</si>
  <si>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</si>
  <si>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</si>
  <si>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</si>
  <si>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</si>
  <si>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</si>
  <si>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</si>
  <si>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</si>
  <si>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</si>
  <si>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</si>
  <si>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</si>
  <si>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</si>
  <si>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</si>
  <si>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</si>
  <si>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</si>
  <si>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</si>
  <si>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</si>
  <si>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</si>
  <si>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</si>
  <si>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</si>
  <si>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</si>
  <si>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</si>
  <si>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</si>
  <si>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</si>
  <si>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</si>
  <si>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</si>
  <si>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</si>
  <si>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</si>
  <si>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</si>
  <si>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</si>
  <si>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</si>
  <si>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</si>
  <si>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</si>
  <si>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</si>
  <si>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</si>
  <si>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</si>
  <si>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</si>
  <si>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</si>
  <si>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</si>
  <si>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</si>
  <si>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</si>
  <si>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</si>
  <si>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</si>
  <si>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</si>
  <si>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</si>
  <si>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</si>
  <si>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</si>
  <si>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</si>
  <si>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</si>
  <si>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</si>
  <si>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</si>
  <si>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</si>
  <si>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</si>
  <si>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</si>
  <si>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</si>
  <si>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</si>
  <si>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</si>
  <si>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</si>
  <si>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</si>
  <si>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</si>
  <si>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</si>
  <si>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</si>
  <si>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</si>
  <si>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</si>
  <si>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</si>
  <si>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</si>
  <si>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</si>
  <si>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</si>
  <si>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</si>
  <si>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</si>
  <si>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</si>
  <si>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</si>
  <si>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</si>
  <si>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</si>
  <si>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</si>
  <si>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</si>
  <si>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</si>
  <si>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</si>
  <si>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</si>
  <si>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</si>
  <si>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</si>
  <si>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</si>
  <si>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</si>
  <si>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</si>
  <si>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</si>
  <si>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</si>
  <si>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</si>
  <si>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</si>
  <si>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</si>
  <si>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</si>
  <si>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</si>
  <si>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</si>
  <si>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</si>
  <si>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</si>
  <si>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</si>
  <si>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</si>
  <si>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</si>
  <si>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</si>
  <si>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</si>
  <si>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</si>
  <si>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</si>
  <si>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</si>
  <si>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</si>
  <si>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</si>
  <si>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</si>
  <si>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</si>
  <si>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</si>
  <si>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</si>
  <si>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</si>
  <si>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</si>
  <si>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</si>
  <si>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</si>
  <si>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</si>
  <si>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</si>
  <si>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</si>
  <si>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</si>
  <si>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</si>
  <si>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</si>
  <si>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</si>
  <si>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</si>
  <si>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</si>
  <si>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</si>
  <si>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</si>
  <si>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</si>
  <si>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</si>
  <si>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</si>
  <si>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</si>
  <si>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</si>
  <si>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</si>
  <si>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</si>
  <si>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</si>
  <si>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</si>
  <si>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</si>
  <si>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</si>
  <si>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</si>
  <si>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</si>
  <si>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</si>
  <si>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</si>
  <si>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</si>
  <si>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</si>
  <si>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</si>
  <si>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</si>
  <si>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</si>
  <si>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</si>
  <si>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</si>
  <si>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</si>
  <si>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</si>
  <si>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</si>
  <si>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</si>
  <si>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</si>
  <si>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</si>
  <si>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</si>
  <si>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</si>
  <si>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</si>
  <si>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</si>
  <si>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</si>
  <si>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</si>
  <si>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</si>
  <si>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</si>
  <si>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</si>
  <si>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</si>
  <si>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</si>
  <si>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</si>
  <si>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</si>
  <si>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</si>
  <si>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</si>
  <si>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</si>
  <si>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</si>
  <si>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</si>
  <si>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</si>
  <si>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</si>
  <si>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</si>
  <si>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</si>
  <si>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</si>
  <si>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</si>
  <si>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</si>
  <si>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</si>
  <si>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</si>
  <si>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</si>
  <si>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</si>
  <si>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</si>
  <si>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</si>
  <si>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</si>
  <si>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</si>
  <si>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</si>
  <si>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</si>
  <si>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</si>
  <si>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</si>
  <si>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</si>
  <si>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</si>
  <si>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</si>
  <si>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</si>
  <si>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</si>
  <si>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</si>
  <si>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</si>
  <si>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</si>
  <si>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</si>
  <si>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</si>
  <si>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</si>
  <si>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</si>
  <si>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</si>
  <si>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</si>
  <si>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</si>
  <si>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</si>
  <si>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</si>
  <si>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</si>
  <si>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</si>
  <si>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</si>
  <si>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</si>
  <si>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</si>
  <si>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</si>
  <si>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</si>
  <si>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</si>
  <si>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</si>
  <si>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</si>
  <si>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</si>
  <si>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</si>
  <si>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</si>
  <si>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</si>
  <si>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</si>
  <si>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</si>
  <si>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</si>
  <si>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</si>
  <si>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</si>
  <si>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</si>
  <si>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</si>
  <si>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</si>
  <si>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</si>
  <si>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</si>
  <si>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</si>
  <si>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</si>
  <si>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</si>
  <si>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</si>
  <si>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</si>
  <si>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</si>
  <si>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</si>
  <si>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</si>
  <si>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</si>
  <si>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</si>
  <si>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</si>
  <si>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</si>
  <si>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</si>
  <si>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</si>
  <si>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</si>
  <si>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</si>
  <si>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</si>
  <si>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</si>
  <si>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</si>
  <si>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</si>
  <si>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</si>
  <si>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</si>
  <si>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</si>
  <si>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</si>
  <si>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</si>
  <si>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</si>
  <si>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</si>
  <si>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</si>
  <si>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</si>
  <si>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</si>
  <si>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</si>
  <si>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</si>
  <si>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</si>
  <si>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</si>
  <si>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</si>
  <si>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</si>
  <si>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</si>
  <si>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</si>
  <si>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</si>
  <si>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</si>
  <si>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</si>
  <si>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</si>
  <si>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</si>
  <si>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</si>
  <si>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</si>
  <si>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</si>
  <si>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</si>
  <si>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</si>
  <si>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</si>
  <si>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</si>
  <si>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</si>
  <si>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</si>
  <si>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</si>
  <si>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</si>
  <si>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</si>
  <si>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</si>
  <si>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</si>
  <si>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</si>
  <si>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</si>
  <si>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</si>
  <si>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</si>
  <si>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</si>
  <si>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</si>
  <si>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</si>
  <si>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</si>
  <si>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</si>
  <si>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</si>
  <si>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</si>
  <si>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</si>
  <si>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</si>
  <si>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</si>
  <si>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</si>
  <si>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</si>
  <si>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</si>
  <si>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</si>
  <si>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</si>
  <si>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</si>
  <si>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</si>
  <si>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</si>
  <si>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</si>
  <si>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</si>
  <si>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</si>
  <si>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</si>
  <si>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</si>
  <si>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</si>
  <si>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</si>
  <si>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</si>
  <si>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</si>
  <si>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</si>
  <si>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</si>
  <si>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</si>
  <si>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</si>
  <si>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</si>
  <si>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</si>
  <si>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</si>
  <si>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</si>
  <si>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</si>
  <si>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</si>
  <si>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</si>
  <si>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</si>
  <si>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</si>
  <si>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</si>
  <si>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</si>
  <si>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</si>
  <si>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</si>
  <si>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</si>
  <si>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</si>
  <si>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</si>
  <si>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</si>
  <si>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</si>
  <si>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</si>
  <si>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</si>
  <si>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</si>
  <si>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</si>
  <si>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</si>
  <si>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</si>
  <si>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</si>
  <si>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</si>
  <si>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</si>
  <si>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</si>
  <si>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</si>
  <si>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</si>
  <si>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</si>
  <si>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</si>
  <si>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</si>
  <si>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</si>
  <si>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</si>
  <si>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</si>
  <si>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</si>
  <si>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</si>
  <si>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</si>
  <si>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</si>
  <si>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</si>
  <si>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</si>
  <si>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</si>
  <si>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</si>
  <si>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</si>
  <si>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</si>
  <si>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</si>
  <si>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</si>
  <si>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</si>
  <si>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</si>
  <si>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</si>
  <si>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</si>
  <si>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</si>
  <si>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</si>
  <si>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</si>
  <si>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</si>
  <si>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</si>
  <si>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</si>
  <si>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</si>
  <si>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</si>
  <si>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</si>
  <si>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</si>
  <si>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</si>
  <si>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</si>
  <si>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</si>
  <si>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</si>
  <si>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</si>
  <si>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</si>
  <si>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</si>
  <si>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</si>
  <si>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</si>
  <si>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</si>
  <si>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</si>
  <si>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</si>
  <si>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</si>
  <si>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</si>
  <si>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</si>
  <si>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</si>
  <si>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</si>
  <si>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</si>
  <si>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</si>
  <si>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</si>
  <si>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</si>
  <si>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</si>
  <si>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</si>
  <si>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</si>
  <si>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</si>
  <si>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</si>
  <si>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</si>
  <si>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</si>
  <si>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</si>
  <si>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</si>
  <si>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</si>
  <si>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</si>
  <si>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</si>
  <si>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</si>
  <si>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</si>
  <si>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</si>
  <si>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</si>
  <si>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</si>
  <si>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</si>
  <si>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</si>
  <si>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</si>
  <si>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</si>
  <si>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</si>
  <si>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</si>
  <si>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</si>
  <si>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</si>
  <si>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</si>
  <si>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</si>
  <si>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</si>
  <si>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</si>
  <si>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</si>
  <si>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</si>
  <si>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</si>
  <si>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</si>
  <si>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</si>
  <si>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</si>
  <si>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</si>
  <si>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</si>
  <si>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</si>
  <si>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</si>
  <si>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</si>
  <si>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</si>
  <si>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</si>
  <si>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</si>
  <si>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</si>
  <si>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</si>
  <si>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</si>
  <si>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</si>
  <si>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</si>
  <si>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</si>
  <si>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</si>
  <si>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</si>
  <si>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</si>
  <si>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</si>
  <si>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</si>
  <si>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</si>
  <si>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</si>
  <si>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</si>
  <si>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</si>
  <si>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</si>
  <si>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</si>
  <si>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</si>
  <si>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</si>
  <si>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</si>
  <si>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</si>
  <si>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</si>
  <si>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</si>
  <si>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</si>
  <si>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</si>
  <si>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</si>
  <si>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</si>
  <si>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</si>
  <si>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</si>
  <si>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</si>
  <si>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</si>
  <si>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</si>
  <si>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</si>
  <si>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</si>
  <si>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</si>
  <si>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</si>
  <si>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</si>
  <si>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</si>
  <si>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</si>
  <si>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</si>
  <si>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</si>
  <si>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</si>
  <si>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</si>
  <si>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</si>
  <si>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</si>
  <si>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</si>
  <si>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</si>
  <si>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</si>
  <si>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</si>
  <si>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</si>
  <si>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</si>
  <si>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</si>
  <si>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</si>
  <si>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</si>
  <si>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</si>
  <si>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</si>
  <si>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</si>
  <si>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</si>
  <si>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</si>
  <si>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</si>
  <si>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</si>
  <si>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</si>
  <si>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</si>
  <si>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</si>
  <si>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</si>
  <si>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</si>
  <si>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</si>
  <si>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</si>
  <si>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</si>
  <si>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</si>
  <si>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</si>
  <si>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</si>
  <si>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</si>
  <si>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</si>
  <si>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</si>
  <si>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</si>
  <si>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</si>
  <si>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</si>
  <si>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</si>
  <si>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</si>
  <si>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</si>
  <si>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</si>
  <si>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</si>
  <si>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</si>
  <si>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</si>
  <si>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</si>
  <si>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</si>
  <si>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</si>
  <si>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</si>
  <si>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</si>
  <si>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</si>
  <si>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</si>
  <si>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</si>
  <si>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</si>
  <si>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</si>
  <si>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</si>
  <si>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</si>
  <si>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</si>
  <si>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</si>
  <si>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</si>
  <si>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</si>
  <si>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</si>
  <si>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</si>
  <si>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</si>
  <si>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</si>
  <si>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</si>
  <si>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</si>
  <si>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</si>
  <si>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</si>
  <si>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</si>
  <si>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</si>
  <si>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</si>
  <si>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</si>
  <si>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</si>
  <si>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</si>
  <si>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</si>
  <si>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</si>
  <si>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</si>
  <si>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</si>
  <si>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</si>
  <si>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</si>
  <si>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</si>
  <si>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</si>
  <si>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</si>
  <si>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</si>
  <si>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</si>
  <si>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</si>
  <si>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</si>
  <si>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</si>
  <si>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</si>
  <si>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</si>
  <si>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</si>
  <si>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</si>
  <si>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</si>
  <si>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</si>
  <si>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</si>
  <si>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</si>
  <si>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</si>
  <si>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</si>
  <si>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</si>
  <si>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</si>
  <si>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</si>
  <si>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</si>
  <si>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</si>
  <si>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</si>
  <si>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</si>
  <si>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</si>
  <si>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</si>
  <si>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</si>
  <si>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</si>
  <si>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</si>
  <si>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</si>
  <si>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</si>
  <si>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</si>
  <si>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</si>
  <si>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</si>
  <si>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</si>
  <si>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</si>
  <si>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</si>
  <si>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</si>
  <si>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</si>
  <si>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</si>
  <si>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</si>
  <si>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</si>
  <si>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</si>
  <si>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</si>
  <si>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</si>
  <si>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</si>
  <si>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</si>
  <si>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</si>
  <si>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</si>
  <si>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</si>
  <si>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</si>
  <si>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</si>
  <si>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</si>
  <si>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</si>
  <si>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</si>
  <si>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</si>
  <si>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</si>
  <si>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</si>
  <si>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</si>
  <si>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</si>
  <si>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</si>
  <si>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</si>
  <si>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</si>
  <si>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</si>
  <si>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</si>
  <si>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</si>
  <si>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</si>
  <si>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</si>
  <si>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</si>
  <si>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</si>
  <si>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</si>
  <si>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</si>
  <si>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</si>
  <si>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</si>
  <si>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</si>
  <si>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</si>
  <si>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</si>
  <si>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</si>
  <si>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</si>
  <si>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</si>
  <si>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</si>
  <si>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</si>
  <si>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</si>
  <si>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</si>
  <si>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</si>
  <si>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</si>
  <si>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</si>
  <si>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</si>
  <si>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</si>
  <si>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</si>
  <si>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</si>
  <si>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</si>
  <si>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</si>
  <si>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</si>
  <si>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</si>
  <si>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</si>
  <si>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</si>
  <si>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</si>
  <si>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</si>
  <si>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</si>
  <si>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</si>
  <si>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</si>
  <si>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</si>
  <si>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</si>
  <si>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</si>
  <si>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</si>
  <si>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</si>
  <si>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</si>
  <si>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</si>
  <si>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</si>
  <si>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</si>
  <si>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</si>
  <si>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</si>
  <si>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</si>
  <si>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</si>
  <si>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</si>
  <si>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</si>
  <si>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</si>
  <si>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</si>
  <si>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</si>
  <si>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</si>
  <si>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</si>
  <si>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</si>
  <si>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</si>
  <si>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</si>
  <si>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</si>
  <si>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</si>
  <si>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</si>
  <si>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</si>
  <si>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</si>
  <si>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</si>
  <si>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</si>
  <si>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</si>
  <si>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</si>
  <si>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</si>
  <si>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</si>
  <si>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</si>
  <si>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</si>
  <si>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</si>
  <si>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</si>
  <si>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</si>
  <si>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</si>
  <si>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</si>
  <si>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</si>
  <si>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</si>
  <si>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</si>
  <si>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</si>
  <si>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</si>
  <si>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</si>
  <si>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</si>
  <si>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</si>
  <si>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</si>
  <si>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</si>
  <si>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</si>
  <si>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</si>
  <si>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</si>
  <si>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</si>
  <si>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</si>
  <si>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</si>
  <si>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</si>
  <si>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</si>
  <si>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</si>
  <si>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</si>
  <si>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</si>
  <si>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</si>
  <si>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</si>
  <si>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</si>
  <si>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</si>
  <si>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</si>
  <si>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</si>
  <si>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</si>
  <si>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</si>
  <si>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</si>
  <si>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</si>
  <si>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</si>
  <si>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</si>
  <si>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</si>
  <si>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</si>
  <si>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</si>
  <si>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</si>
  <si>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</si>
  <si>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</si>
  <si>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</si>
  <si>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</si>
  <si>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</si>
  <si>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</si>
  <si>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</si>
  <si>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</si>
  <si>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</si>
  <si>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</si>
  <si>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</si>
  <si>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</si>
  <si>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</si>
  <si>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</si>
  <si>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</si>
  <si>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</si>
  <si>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</si>
  <si>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</si>
  <si>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</si>
  <si>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</si>
  <si>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</si>
  <si>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</si>
  <si>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</si>
  <si>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</si>
  <si>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</si>
  <si>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</si>
  <si>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</si>
  <si>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</si>
  <si>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</si>
  <si>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</si>
  <si>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</si>
  <si>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</si>
  <si>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</si>
  <si>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</si>
  <si>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</si>
  <si>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</si>
  <si>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</si>
  <si>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</si>
  <si>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</si>
  <si>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</si>
  <si>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</si>
  <si>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</si>
  <si>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</si>
  <si>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</si>
  <si>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</si>
  <si>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</si>
  <si>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</si>
  <si>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</si>
  <si>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</si>
  <si>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</si>
  <si>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</si>
  <si>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</si>
  <si>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</si>
  <si>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</si>
  <si>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</si>
  <si>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</si>
  <si>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</si>
  <si>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</si>
  <si>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</si>
  <si>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</si>
  <si>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</si>
  <si>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</si>
  <si>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</si>
  <si>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</si>
  <si>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</si>
  <si>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</si>
  <si>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</si>
  <si>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</si>
  <si>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</si>
  <si>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</si>
  <si>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</si>
  <si>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</si>
  <si>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</si>
  <si>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</si>
  <si>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</si>
  <si>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</si>
  <si>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</si>
  <si>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</si>
  <si>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</si>
  <si>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</si>
  <si>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</si>
  <si>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</si>
  <si>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</si>
  <si>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</si>
  <si>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</si>
  <si>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</si>
  <si>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</si>
  <si>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</si>
  <si>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</si>
  <si>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</si>
  <si>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</si>
  <si>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</si>
  <si>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</si>
  <si>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</si>
  <si>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</si>
  <si>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</si>
  <si>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</si>
  <si>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</si>
  <si>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</si>
  <si>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</si>
  <si>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</si>
  <si>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</si>
  <si>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</si>
  <si>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</si>
  <si>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</si>
  <si>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</si>
  <si>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</si>
  <si>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</si>
  <si>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</si>
  <si>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</si>
  <si>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</si>
  <si>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</si>
  <si>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</si>
  <si>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</si>
  <si>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</si>
  <si>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</si>
  <si>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</si>
  <si>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</si>
  <si>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</si>
  <si>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</si>
  <si>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</si>
  <si>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</si>
  <si>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</si>
  <si>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</si>
  <si>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</si>
  <si>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</si>
  <si>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</si>
  <si>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</si>
  <si>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</si>
  <si>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</si>
  <si>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</si>
  <si>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</si>
  <si>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</si>
  <si>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</si>
  <si>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</si>
  <si>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</si>
  <si>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</si>
  <si>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</si>
  <si>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</si>
  <si>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</si>
  <si>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</si>
  <si>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</si>
  <si>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</si>
  <si>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</si>
  <si>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</si>
  <si>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</si>
  <si>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</si>
  <si>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</si>
  <si>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</si>
  <si>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</si>
  <si>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</si>
  <si>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</si>
  <si>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</si>
  <si>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</si>
  <si>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</si>
  <si>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</si>
  <si>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</si>
  <si>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</si>
  <si>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</si>
  <si>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</si>
  <si>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</si>
  <si>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</si>
  <si>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</si>
  <si>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</si>
  <si>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</si>
  <si>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</si>
  <si>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</si>
  <si>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</si>
  <si>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</si>
  <si>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</si>
  <si>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</si>
  <si>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</si>
  <si>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</si>
  <si>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</si>
  <si>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</si>
  <si>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</si>
  <si>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</si>
  <si>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</si>
  <si>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</si>
  <si>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</si>
  <si>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</si>
  <si>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</si>
  <si>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</si>
  <si>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</si>
  <si>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</si>
  <si>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</si>
  <si>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</si>
  <si>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</si>
  <si>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</si>
  <si>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</si>
  <si>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</si>
  <si>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</si>
  <si>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</si>
  <si>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</si>
  <si>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</si>
  <si>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</si>
  <si>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</si>
  <si>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</si>
  <si>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</si>
  <si>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</si>
  <si>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</si>
  <si>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</si>
  <si>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</si>
  <si>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</si>
  <si>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</si>
  <si>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</si>
  <si>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</si>
  <si>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</si>
  <si>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</si>
  <si>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</si>
  <si>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</si>
  <si>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</si>
  <si>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</si>
  <si>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</si>
  <si>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</si>
  <si>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</si>
  <si>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</si>
  <si>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</si>
  <si>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</si>
  <si>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</si>
  <si>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</si>
  <si>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</si>
  <si>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</si>
  <si>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</si>
  <si>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</si>
  <si>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</si>
  <si>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</si>
  <si>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</si>
  <si>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</si>
  <si>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</si>
  <si>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</si>
  <si>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</si>
  <si>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</si>
  <si>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</si>
  <si>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</si>
  <si>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</si>
  <si>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</si>
  <si>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</si>
  <si>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</si>
  <si>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</si>
  <si>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</si>
  <si>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</si>
  <si>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</si>
  <si>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</si>
  <si>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</si>
  <si>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</si>
  <si>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</si>
  <si>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</si>
  <si>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</si>
  <si>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</si>
  <si>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</si>
  <si>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</si>
  <si>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</si>
  <si>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</si>
  <si>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</si>
  <si>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</si>
  <si>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</si>
  <si>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</si>
  <si>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</si>
  <si>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</si>
  <si>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</si>
  <si>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</si>
  <si>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</si>
  <si>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</si>
  <si>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</si>
  <si>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</si>
  <si>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</si>
  <si>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</si>
  <si>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</si>
  <si>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</si>
  <si>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</si>
  <si>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</si>
  <si>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</si>
  <si>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</si>
  <si>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</si>
  <si>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</si>
  <si>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</si>
  <si>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</si>
  <si>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</si>
  <si>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</si>
  <si>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</si>
  <si>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</si>
  <si>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</si>
  <si>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</si>
  <si>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</si>
  <si>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</si>
  <si>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</si>
  <si>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</si>
  <si>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</si>
  <si>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</si>
  <si>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</si>
  <si>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</si>
  <si>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</si>
  <si>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</si>
  <si>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</si>
  <si>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</si>
  <si>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</si>
  <si>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</si>
  <si>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</si>
  <si>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</si>
  <si>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</si>
  <si>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</si>
  <si>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</si>
  <si>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</si>
  <si>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</si>
  <si>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</si>
  <si>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</si>
  <si>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</si>
  <si>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</si>
  <si>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</si>
  <si>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</si>
  <si>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</si>
  <si>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</si>
  <si>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</si>
  <si>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</si>
  <si>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</si>
  <si>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</si>
  <si>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</si>
  <si>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</si>
  <si>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</si>
  <si>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</si>
  <si>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</si>
  <si>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</si>
  <si>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</si>
  <si>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</si>
  <si>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</si>
  <si>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</si>
  <si>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</si>
  <si>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</si>
  <si>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</si>
  <si>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</si>
  <si>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</si>
  <si>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</si>
  <si>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</si>
  <si>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</si>
  <si>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</si>
  <si>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</si>
  <si>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</si>
  <si>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</si>
  <si>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</si>
  <si>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</si>
  <si>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</si>
  <si>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</si>
  <si>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</si>
  <si>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</si>
  <si>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</si>
  <si>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</si>
  <si>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</si>
  <si>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</si>
  <si>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</si>
  <si>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</si>
  <si>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</si>
  <si>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</si>
  <si>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</si>
  <si>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</si>
  <si>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</si>
  <si>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</si>
  <si>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</si>
  <si>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</si>
  <si>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</si>
  <si>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</si>
  <si>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</si>
  <si>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</si>
  <si>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</si>
  <si>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</si>
  <si>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</si>
  <si>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</si>
  <si>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</si>
  <si>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</si>
  <si>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</si>
  <si>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</si>
  <si>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</si>
  <si>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</si>
  <si>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</si>
  <si>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</si>
  <si>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</si>
  <si>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</si>
  <si>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</si>
  <si>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</si>
  <si>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</si>
  <si>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</si>
  <si>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</si>
  <si>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</si>
  <si>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</si>
  <si>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</si>
  <si>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</si>
  <si>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</si>
  <si>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</si>
  <si>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</si>
  <si>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</si>
  <si>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</si>
  <si>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</si>
  <si>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</si>
  <si>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</si>
  <si>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</si>
  <si>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</si>
  <si>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</si>
  <si>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</si>
  <si>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</si>
  <si>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</si>
  <si>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</si>
  <si>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</si>
  <si>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</si>
  <si>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</si>
  <si>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</si>
  <si>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</si>
  <si>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</si>
  <si>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</si>
  <si>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</si>
  <si>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</si>
  <si>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</si>
  <si>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</si>
  <si>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</si>
  <si>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</si>
  <si>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</si>
  <si>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</si>
  <si>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</si>
  <si>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</si>
  <si>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</si>
  <si>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</si>
  <si>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</si>
  <si>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</si>
  <si>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</si>
  <si>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</si>
  <si>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</si>
  <si>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</si>
  <si>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</si>
  <si>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</si>
  <si>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</si>
  <si>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</si>
  <si>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</si>
  <si>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</si>
  <si>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</si>
  <si>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</si>
  <si>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</si>
  <si>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</si>
  <si>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</si>
  <si>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</si>
  <si>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</si>
  <si>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</si>
  <si>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</si>
  <si>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</si>
  <si>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</si>
  <si>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</si>
  <si>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</si>
  <si>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</si>
  <si>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</si>
  <si>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</si>
  <si>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</si>
  <si>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</si>
  <si>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</si>
  <si>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</si>
  <si>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</si>
  <si>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</si>
  <si>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</si>
  <si>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</si>
  <si>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</si>
  <si>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</si>
  <si>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</si>
  <si>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</si>
  <si>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</si>
  <si>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</si>
  <si>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</si>
  <si>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</si>
  <si>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</si>
  <si>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</si>
  <si>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</si>
  <si>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</si>
  <si>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</si>
  <si>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</si>
  <si>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</si>
  <si>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</si>
  <si>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</si>
  <si>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</si>
  <si>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</si>
  <si>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</si>
  <si>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</si>
  <si>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</si>
  <si>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</si>
  <si>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</si>
  <si>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</si>
  <si>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</si>
  <si>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</si>
  <si>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</si>
  <si>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</si>
  <si>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</si>
  <si>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</si>
  <si>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</si>
  <si>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</si>
  <si>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</si>
  <si>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</si>
  <si>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</si>
  <si>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</si>
  <si>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</si>
  <si>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</si>
  <si>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</si>
  <si>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</si>
  <si>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</si>
  <si>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</si>
  <si>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</si>
  <si>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</si>
  <si>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</si>
  <si>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</si>
  <si>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</si>
  <si>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</si>
  <si>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</si>
  <si>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</si>
  <si>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</si>
  <si>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</si>
  <si>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</si>
  <si>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</si>
  <si>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</si>
  <si>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</si>
  <si>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</si>
  <si>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</si>
  <si>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</si>
  <si>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</si>
  <si>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</si>
  <si>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</si>
  <si>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</si>
  <si>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</si>
  <si>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</si>
  <si>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</si>
  <si>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</si>
  <si>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</si>
  <si>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</si>
  <si>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</si>
  <si>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</si>
  <si>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</si>
  <si>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</si>
  <si>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</si>
  <si>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</si>
  <si>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</si>
  <si>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</si>
  <si>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</si>
  <si>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</si>
  <si>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</si>
  <si>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</si>
  <si>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</si>
  <si>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</si>
  <si>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</si>
  <si>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</si>
  <si>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</si>
  <si>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</si>
  <si>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</si>
  <si>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</si>
  <si>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</si>
  <si>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</si>
  <si>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</si>
  <si>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</si>
  <si>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</si>
  <si>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</si>
  <si>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</si>
  <si>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</si>
  <si>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</si>
  <si>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</si>
  <si>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</si>
  <si>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</si>
  <si>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</si>
  <si>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</si>
  <si>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</si>
  <si>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</si>
  <si>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</si>
  <si>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</si>
  <si>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</si>
  <si>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</si>
  <si>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</si>
  <si>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</si>
  <si>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</si>
  <si>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</si>
  <si>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</si>
  <si>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</si>
  <si>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</si>
  <si>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</si>
  <si>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</si>
  <si>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</si>
  <si>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</si>
  <si>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</si>
  <si>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</si>
  <si>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</si>
  <si>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</si>
  <si>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</si>
  <si>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</si>
  <si>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</si>
  <si>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</si>
  <si>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</si>
  <si>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</si>
  <si>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</si>
  <si>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</si>
  <si>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</si>
  <si>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</si>
  <si>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</si>
  <si>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</si>
  <si>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</si>
  <si>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</si>
  <si>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</si>
  <si>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</si>
  <si>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</si>
  <si>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</si>
  <si>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</si>
  <si>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</si>
  <si>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</si>
  <si>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</si>
  <si>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</si>
  <si>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</si>
  <si>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</si>
  <si>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</si>
  <si>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</si>
  <si>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</si>
  <si>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</si>
  <si>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</si>
  <si>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</si>
  <si>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</si>
  <si>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</si>
  <si>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</si>
  <si>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</si>
  <si>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</si>
  <si>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</si>
  <si>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</si>
  <si>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</si>
  <si>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</si>
  <si>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</si>
  <si>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</si>
  <si>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</si>
  <si>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</si>
  <si>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</si>
  <si>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</si>
  <si>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</si>
  <si>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</si>
  <si>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</si>
  <si>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</si>
  <si>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</si>
  <si>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</si>
  <si>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</si>
  <si>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</si>
  <si>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</si>
  <si>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</si>
  <si>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</si>
  <si>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</si>
  <si>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</si>
  <si>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</si>
  <si>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</si>
  <si>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</si>
  <si>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</si>
  <si>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</si>
  <si>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</si>
  <si>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</si>
  <si>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</si>
  <si>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</si>
  <si>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</si>
  <si>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</si>
  <si>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</si>
  <si>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</si>
  <si>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</si>
  <si>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</si>
  <si>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</si>
  <si>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</si>
  <si>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</si>
  <si>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</si>
  <si>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</si>
  <si>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</si>
  <si>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</si>
  <si>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</si>
  <si>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</si>
  <si>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</si>
  <si>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</si>
  <si>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</si>
  <si>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</si>
  <si>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</si>
  <si>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</si>
  <si>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</si>
  <si>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</si>
  <si>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</si>
  <si>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</si>
  <si>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</si>
  <si>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</si>
  <si>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</si>
  <si>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</si>
  <si>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</si>
  <si>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</si>
  <si>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</si>
  <si>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</si>
  <si>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</si>
  <si>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</si>
  <si>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</si>
  <si>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</si>
  <si>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</si>
  <si>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</si>
  <si>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</si>
  <si>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</si>
  <si>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</si>
  <si>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</si>
  <si>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</si>
  <si>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</si>
  <si>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</si>
  <si>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</si>
  <si>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</si>
  <si>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</si>
  <si>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</si>
  <si>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</si>
  <si>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</si>
  <si>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</si>
  <si>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</si>
  <si>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</si>
  <si>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</si>
  <si>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</si>
  <si>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</si>
  <si>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</si>
  <si>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</si>
  <si>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</si>
  <si>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</si>
  <si>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</si>
  <si>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</si>
  <si>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</si>
  <si>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</si>
  <si>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</si>
  <si>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</si>
  <si>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</si>
  <si>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</si>
  <si>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</si>
  <si>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</si>
  <si>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</si>
  <si>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</si>
  <si>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</si>
  <si>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</si>
  <si>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</si>
  <si>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</si>
  <si>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</si>
  <si>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</si>
  <si>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</si>
  <si>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</si>
  <si>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</si>
  <si>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</si>
  <si>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</si>
  <si>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</si>
  <si>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</si>
  <si>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</si>
  <si>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</si>
  <si>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</si>
  <si>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</si>
  <si>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</si>
  <si>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</si>
  <si>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</si>
  <si>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</si>
  <si>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</si>
  <si>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</si>
  <si>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</si>
  <si>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</si>
  <si>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</si>
  <si>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</si>
  <si>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</si>
  <si>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</si>
  <si>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</si>
  <si>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</si>
  <si>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</si>
  <si>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</si>
  <si>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</si>
  <si>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</si>
  <si>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</si>
  <si>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</si>
  <si>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</si>
  <si>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</si>
  <si>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</si>
  <si>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</si>
  <si>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</si>
  <si>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</si>
  <si>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</si>
  <si>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</si>
  <si>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</si>
  <si>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</si>
  <si>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</si>
  <si>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</si>
  <si>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</si>
  <si>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</si>
  <si>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</si>
  <si>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</si>
  <si>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</si>
  <si>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</si>
  <si>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</si>
  <si>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</si>
  <si>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</si>
  <si>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</si>
  <si>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</si>
  <si>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</si>
  <si>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</si>
  <si>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</si>
  <si>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</si>
  <si>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</si>
  <si>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</si>
  <si>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</si>
  <si>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</si>
  <si>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</si>
  <si>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</si>
  <si>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</si>
  <si>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</si>
  <si>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</si>
  <si>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</si>
  <si>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</si>
  <si>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</si>
  <si>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</si>
  <si>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</si>
  <si>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</si>
  <si>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</si>
  <si>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</si>
  <si>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</si>
  <si>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</si>
  <si>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</si>
  <si>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</si>
  <si>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</si>
  <si>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</si>
  <si>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</si>
  <si>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</si>
  <si>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</si>
  <si>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</si>
  <si>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</si>
  <si>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</si>
  <si>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</si>
  <si>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</si>
  <si>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</si>
  <si>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</si>
  <si>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</si>
  <si>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</si>
  <si>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</si>
  <si>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</si>
  <si>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</si>
  <si>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</si>
  <si>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</si>
  <si>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</si>
  <si>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</si>
  <si>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</si>
  <si>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</si>
  <si>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</si>
  <si>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</si>
  <si>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</si>
  <si>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</si>
  <si>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</si>
  <si>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</si>
  <si>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</si>
  <si>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</si>
  <si>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</si>
  <si>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</si>
  <si>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</si>
  <si>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</si>
  <si>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</si>
  <si>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</si>
  <si>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</si>
  <si>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</si>
  <si>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</si>
  <si>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</si>
  <si>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</si>
  <si>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</si>
  <si>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</si>
  <si>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</si>
  <si>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</si>
  <si>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</si>
  <si>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</si>
  <si>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</si>
  <si>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</si>
  <si>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</si>
  <si>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</si>
  <si>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</si>
  <si>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</si>
  <si>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</si>
  <si>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</si>
  <si>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</si>
  <si>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</si>
  <si>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</si>
  <si>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</si>
  <si>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</si>
  <si>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</si>
  <si>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</si>
  <si>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</si>
  <si>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</si>
  <si>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</si>
  <si>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</si>
  <si>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</si>
  <si>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</si>
  <si>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</si>
  <si>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</si>
  <si>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</si>
  <si>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</si>
  <si>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</si>
  <si>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</si>
  <si>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</si>
  <si>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</si>
  <si>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</si>
  <si>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</si>
  <si>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</si>
  <si>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</si>
  <si>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</si>
  <si>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</si>
  <si>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</si>
  <si>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</si>
  <si>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</si>
  <si>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</si>
  <si>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</si>
  <si>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</si>
  <si>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</si>
  <si>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</si>
  <si>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</si>
  <si>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</si>
  <si>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</si>
  <si>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</si>
  <si>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</si>
  <si>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</si>
  <si>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</si>
  <si>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</si>
  <si>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</si>
  <si>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</si>
  <si>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</si>
  <si>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</si>
  <si>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</si>
  <si>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</si>
  <si>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</si>
  <si>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</si>
  <si>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</si>
  <si>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</si>
  <si>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</si>
  <si>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</si>
  <si>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</si>
  <si>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</si>
  <si>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</si>
  <si>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</si>
  <si>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</si>
  <si>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</si>
  <si>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</si>
  <si>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</si>
  <si>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</si>
  <si>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</si>
  <si>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</si>
  <si>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</si>
  <si>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</si>
  <si>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</si>
  <si>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</si>
  <si>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</si>
  <si>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</si>
  <si>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</si>
  <si>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</si>
  <si>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</si>
  <si>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</si>
  <si>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</si>
  <si>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</si>
  <si>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</si>
  <si>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</si>
  <si>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</si>
  <si>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</si>
  <si>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</si>
  <si>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</si>
  <si>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</si>
  <si>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</si>
  <si>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</si>
  <si>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</si>
  <si>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</si>
  <si>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</si>
  <si>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</si>
  <si>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</si>
  <si>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</si>
  <si>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</si>
  <si>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</si>
  <si>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</si>
  <si>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</si>
  <si>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</si>
  <si>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</si>
  <si>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</si>
  <si>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</si>
  <si>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</si>
  <si>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</si>
  <si>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</si>
  <si>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</si>
  <si>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</si>
  <si>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</si>
  <si>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</si>
  <si>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</si>
  <si>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</si>
  <si>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</si>
  <si>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</si>
  <si>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</si>
  <si>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</si>
  <si>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</si>
  <si>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</si>
  <si>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</si>
  <si>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</si>
  <si>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</si>
  <si>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</si>
  <si>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</si>
  <si>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</si>
  <si>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</si>
  <si>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</si>
  <si>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</si>
  <si>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</si>
  <si>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</si>
  <si>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</si>
  <si>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</si>
  <si>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</si>
  <si>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</si>
  <si>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</si>
  <si>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</si>
  <si>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</si>
  <si>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</si>
  <si>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</si>
  <si>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</si>
  <si>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</si>
  <si>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</si>
  <si>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</si>
  <si>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</si>
  <si>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</si>
  <si>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</si>
  <si>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</si>
  <si>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</si>
  <si>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</si>
  <si>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</si>
  <si>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</si>
  <si>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</si>
  <si>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</si>
  <si>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</si>
  <si>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</si>
  <si>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</si>
  <si>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</si>
  <si>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</si>
  <si>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</si>
  <si>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</si>
  <si>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</si>
  <si>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</si>
  <si>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</si>
  <si>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</si>
  <si>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</si>
  <si>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</si>
  <si>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</si>
  <si>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</si>
  <si>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</si>
  <si>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</si>
  <si>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</si>
  <si>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</si>
  <si>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</si>
  <si>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</si>
  <si>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</si>
  <si>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</si>
  <si>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</si>
  <si>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</si>
  <si>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</si>
  <si>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</si>
  <si>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</si>
  <si>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</si>
  <si>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</si>
  <si>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</si>
  <si>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</si>
  <si>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</si>
  <si>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</si>
  <si>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</si>
  <si>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</si>
  <si>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</si>
  <si>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</si>
  <si>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</si>
  <si>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</si>
  <si>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</si>
  <si>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</si>
  <si>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</si>
  <si>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</si>
  <si>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</si>
  <si>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</si>
  <si>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</si>
  <si>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</si>
  <si>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</si>
  <si>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</si>
  <si>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</si>
  <si>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</si>
  <si>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</si>
  <si>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</si>
  <si>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</si>
  <si>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</si>
  <si>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</si>
  <si>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</si>
  <si>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</si>
  <si>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</si>
  <si>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</si>
  <si>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</si>
  <si>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</si>
  <si>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</si>
  <si>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</si>
  <si>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</si>
  <si>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</si>
  <si>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</si>
  <si>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</si>
  <si>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</si>
  <si>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</si>
  <si>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</si>
  <si>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</si>
  <si>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</si>
  <si>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</si>
  <si>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</si>
  <si>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</si>
  <si>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</si>
  <si>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</si>
  <si>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</si>
  <si>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</si>
  <si>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</si>
  <si>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</si>
  <si>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</si>
  <si>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</si>
  <si>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</si>
  <si>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</si>
  <si>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</si>
  <si>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</si>
  <si>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</si>
  <si>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</si>
  <si>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</si>
  <si>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</si>
  <si>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</si>
  <si>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</si>
  <si>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</si>
  <si>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</si>
  <si>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</si>
  <si>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</si>
  <si>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</si>
  <si>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</si>
  <si>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</si>
  <si>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</si>
  <si>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</si>
  <si>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</si>
  <si>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</si>
  <si>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</si>
  <si>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</si>
  <si>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</si>
  <si>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</si>
  <si>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</si>
  <si>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</si>
  <si>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</si>
  <si>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</si>
  <si>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</si>
  <si>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</si>
  <si>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</si>
  <si>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</si>
  <si>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</si>
  <si>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</si>
  <si>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</si>
  <si>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</si>
  <si>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</si>
  <si>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</si>
  <si>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</si>
  <si>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</si>
  <si>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</si>
  <si>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</si>
  <si>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</si>
  <si>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</si>
  <si>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</si>
  <si>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</si>
  <si>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</si>
  <si>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</si>
  <si>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</si>
  <si>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</si>
  <si>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</si>
  <si>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</si>
  <si>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</si>
  <si>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</si>
  <si>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</si>
  <si>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</si>
  <si>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</si>
  <si>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</si>
  <si>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</si>
  <si>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</si>
  <si>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</si>
  <si>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</si>
  <si>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</si>
  <si>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</si>
  <si>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</si>
  <si>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</si>
  <si>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</si>
  <si>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</si>
  <si>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</si>
  <si>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</si>
  <si>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</si>
  <si>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</si>
  <si>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</si>
  <si>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</si>
  <si>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</si>
  <si>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</si>
  <si>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</si>
  <si>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</si>
  <si>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</si>
  <si>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</si>
  <si>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</si>
  <si>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</si>
  <si>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</si>
  <si>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</si>
  <si>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</si>
  <si>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</si>
  <si>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</si>
  <si>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</si>
  <si>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</si>
  <si>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</si>
  <si>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</si>
  <si>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</si>
  <si>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</si>
  <si>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</si>
  <si>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</si>
  <si>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</si>
  <si>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</si>
  <si>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</si>
  <si>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</si>
  <si>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</si>
  <si>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</si>
  <si>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</si>
  <si>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</si>
  <si>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</si>
  <si>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</si>
  <si>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</si>
  <si>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</si>
  <si>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</si>
  <si>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</si>
  <si>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</si>
  <si>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</si>
  <si>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</si>
  <si>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</si>
  <si>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</si>
  <si>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</si>
  <si>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</si>
  <si>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</si>
  <si>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</si>
  <si>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</si>
  <si>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</si>
  <si>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</si>
  <si>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</si>
  <si>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</si>
  <si>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</si>
  <si>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</si>
  <si>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</si>
  <si>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</si>
  <si>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</si>
  <si>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</si>
  <si>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</si>
  <si>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</si>
  <si>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</si>
  <si>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</si>
  <si>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</si>
  <si>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</si>
  <si>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</si>
  <si>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</si>
  <si>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</si>
  <si>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</si>
  <si>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</si>
  <si>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</si>
  <si>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</si>
  <si>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</si>
  <si>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</si>
  <si>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</si>
  <si>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</si>
  <si>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</si>
  <si>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</si>
  <si>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</si>
  <si>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</si>
  <si>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</si>
  <si>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</si>
  <si>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</si>
  <si>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</si>
  <si>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</si>
  <si>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</si>
  <si>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</si>
  <si>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</si>
  <si>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</si>
  <si>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</si>
  <si>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</si>
  <si>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</si>
  <si>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</si>
  <si>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</si>
  <si>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</si>
  <si>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</si>
  <si>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</si>
  <si>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</si>
  <si>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</si>
  <si>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</si>
  <si>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</si>
  <si>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</si>
  <si>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</si>
  <si>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</si>
  <si>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</si>
  <si>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</si>
  <si>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</si>
  <si>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</si>
  <si>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</si>
  <si>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</si>
  <si>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</si>
  <si>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</si>
  <si>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</si>
  <si>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</si>
  <si>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</si>
  <si>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</si>
  <si>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</si>
  <si>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</si>
  <si>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</si>
  <si>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</si>
  <si>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</si>
  <si>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</si>
  <si>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</si>
  <si>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</si>
  <si>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</si>
  <si>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</si>
  <si>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</si>
  <si>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</si>
  <si>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</si>
  <si>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</si>
  <si>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</si>
  <si>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</si>
  <si>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</si>
  <si>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</si>
  <si>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</si>
  <si>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</si>
  <si>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</si>
  <si>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</si>
  <si>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</si>
  <si>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</si>
  <si>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</si>
  <si>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</si>
  <si>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</si>
  <si>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</si>
  <si>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</si>
  <si>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</si>
  <si>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</si>
  <si>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</si>
  <si>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</si>
  <si>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</si>
  <si>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</si>
  <si>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</si>
  <si>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</si>
  <si>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</si>
  <si>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</si>
  <si>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</si>
  <si>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</si>
  <si>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</si>
  <si>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</si>
  <si>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</si>
  <si>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</si>
  <si>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</si>
  <si>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</si>
  <si>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</si>
  <si>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</si>
  <si>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</si>
  <si>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</si>
  <si>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</si>
  <si>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</si>
  <si>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</si>
  <si>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</si>
  <si>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</si>
  <si>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</si>
  <si>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</si>
  <si>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</si>
  <si>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</si>
  <si>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</si>
  <si>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</si>
  <si>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</si>
  <si>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</si>
  <si>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</si>
  <si>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</si>
  <si>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</si>
  <si>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</si>
  <si>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</si>
  <si>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</si>
  <si>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</si>
  <si>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</si>
  <si>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</si>
  <si>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</si>
  <si>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</si>
  <si>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</si>
  <si>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</si>
  <si>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</si>
  <si>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</si>
  <si>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</si>
  <si>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</si>
  <si>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</si>
  <si>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</si>
  <si>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</si>
  <si>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</si>
  <si>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</si>
  <si>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</si>
  <si>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</si>
  <si>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</si>
  <si>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</si>
  <si>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</si>
  <si>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</si>
  <si>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</si>
  <si>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</si>
  <si>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</si>
  <si>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</si>
  <si>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</si>
  <si>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</si>
  <si>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</si>
  <si>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</si>
  <si>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</si>
  <si>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</si>
  <si>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</si>
  <si>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</si>
  <si>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</si>
  <si>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</si>
  <si>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</si>
  <si>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</si>
  <si>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</si>
  <si>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</si>
  <si>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</si>
  <si>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</si>
  <si>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</si>
  <si>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</si>
  <si>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</si>
  <si>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</si>
  <si>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</si>
  <si>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</si>
  <si>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</si>
  <si>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</si>
  <si>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</si>
  <si>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</si>
  <si>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</si>
  <si>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</si>
  <si>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</si>
  <si>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</si>
  <si>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</si>
  <si>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</si>
  <si>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</si>
  <si>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</si>
  <si>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</si>
  <si>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</si>
  <si>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</si>
  <si>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</si>
  <si>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</si>
  <si>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</si>
  <si>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</si>
  <si>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</si>
  <si>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</si>
  <si>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</si>
  <si>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</si>
  <si>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</si>
  <si>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</si>
  <si>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</si>
  <si>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</si>
  <si>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</si>
  <si>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</si>
  <si>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</si>
  <si>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</si>
  <si>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</si>
  <si>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</si>
  <si>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</si>
  <si>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</si>
  <si>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</si>
  <si>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</si>
  <si>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</si>
  <si>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</si>
  <si>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</si>
  <si>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</si>
  <si>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</si>
  <si>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</si>
  <si>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</si>
  <si>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</si>
  <si>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</si>
  <si>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</si>
  <si>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</si>
  <si>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</si>
  <si>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</si>
  <si>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</si>
  <si>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</si>
  <si>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</si>
  <si>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</si>
  <si>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</si>
  <si>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</si>
  <si>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</si>
  <si>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</si>
  <si>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</si>
  <si>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</si>
  <si>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</si>
  <si>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</si>
  <si>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</si>
  <si>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</si>
  <si>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</si>
  <si>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</si>
  <si>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</si>
  <si>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</si>
  <si>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</si>
  <si>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</si>
  <si>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</si>
  <si>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</si>
  <si>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</si>
  <si>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</si>
  <si>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</si>
  <si>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</si>
  <si>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</si>
  <si>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</si>
  <si>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</si>
  <si>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</si>
  <si>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</si>
  <si>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</si>
  <si>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</si>
  <si>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</si>
  <si>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</si>
  <si>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</si>
  <si>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</si>
  <si>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</si>
  <si>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</si>
  <si>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</si>
  <si>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</si>
  <si>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</si>
  <si>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</si>
  <si>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</si>
  <si>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</si>
  <si>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</si>
  <si>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</si>
  <si>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</si>
  <si>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</si>
  <si>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</si>
  <si>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</si>
  <si>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</si>
  <si>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</si>
  <si>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</si>
  <si>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</si>
  <si>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</si>
  <si>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</si>
  <si>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</si>
  <si>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</si>
  <si>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</si>
  <si>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</si>
  <si>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</si>
  <si>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</si>
  <si>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</si>
  <si>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</si>
  <si>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</si>
  <si>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</si>
  <si>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</si>
  <si>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</si>
  <si>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</si>
  <si>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</si>
  <si>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</si>
  <si>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</si>
  <si>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</si>
  <si>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</si>
  <si>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</si>
  <si>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</si>
  <si>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</si>
  <si>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</si>
  <si>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</si>
  <si>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</si>
  <si>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</si>
  <si>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</si>
  <si>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</si>
  <si>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</si>
  <si>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</si>
  <si>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</si>
  <si>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</si>
  <si>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</si>
  <si>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</si>
  <si>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</si>
  <si>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</si>
  <si>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</si>
  <si>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</si>
  <si>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</si>
  <si>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</si>
  <si>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</si>
  <si>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</si>
  <si>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</si>
  <si>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</si>
  <si>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</si>
  <si>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</si>
  <si>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</si>
  <si>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</si>
  <si>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</si>
  <si>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</si>
  <si>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</si>
  <si>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</si>
  <si>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</si>
  <si>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</si>
  <si>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</si>
  <si>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</si>
  <si>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</si>
  <si>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</si>
  <si>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</si>
  <si>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</si>
  <si>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</si>
  <si>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</si>
  <si>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</si>
  <si>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</si>
  <si>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</si>
  <si>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</si>
  <si>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</si>
  <si>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</si>
  <si>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</si>
  <si>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</si>
  <si>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</si>
  <si>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</si>
  <si>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</si>
  <si>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</si>
  <si>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</si>
  <si>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</si>
  <si>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</si>
  <si>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</si>
  <si>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</si>
  <si>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</si>
  <si>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</si>
  <si>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</si>
  <si>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</si>
  <si>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</si>
  <si>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</si>
  <si>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</si>
  <si>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</si>
  <si>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</si>
  <si>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</si>
  <si>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</si>
  <si>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</si>
  <si>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</si>
  <si>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</si>
  <si>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</si>
  <si>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</si>
  <si>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</si>
  <si>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</si>
  <si>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</si>
  <si>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</si>
  <si>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</si>
  <si>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</si>
  <si>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</si>
  <si>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</si>
  <si>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</si>
  <si>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</si>
  <si>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</si>
  <si>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</si>
  <si>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</si>
  <si>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</si>
  <si>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</si>
  <si>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</si>
  <si>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</si>
  <si>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</si>
  <si>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</si>
  <si>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</si>
  <si>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</si>
  <si>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</si>
  <si>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</si>
  <si>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</si>
  <si>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</si>
  <si>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</si>
  <si>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</si>
  <si>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</si>
  <si>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</si>
  <si>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</si>
  <si>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</si>
  <si>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</si>
  <si>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</si>
  <si>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</si>
  <si>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</si>
  <si>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</si>
  <si>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</si>
  <si>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</si>
  <si>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</si>
  <si>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</si>
  <si>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</si>
  <si>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</si>
  <si>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</si>
  <si>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</si>
  <si>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</si>
  <si>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</si>
  <si>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</si>
  <si>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</si>
  <si>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</si>
  <si>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</si>
  <si>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</si>
  <si>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</si>
  <si>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</si>
  <si>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</si>
  <si>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</si>
  <si>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</si>
  <si>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</si>
  <si>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</si>
  <si>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</si>
  <si>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</si>
  <si>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</si>
  <si>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</si>
  <si>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</si>
  <si>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</si>
  <si>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</si>
  <si>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</si>
  <si>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</si>
  <si>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</si>
  <si>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</si>
  <si>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</si>
  <si>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</si>
  <si>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</si>
  <si>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</si>
  <si>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</si>
  <si>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</si>
  <si>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</si>
  <si>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</si>
  <si>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</si>
  <si>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</si>
  <si>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</si>
  <si>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</si>
  <si>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</si>
  <si>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</si>
  <si>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</si>
  <si>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</si>
  <si>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</si>
  <si>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</si>
  <si>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</si>
  <si>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</si>
  <si>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</si>
  <si>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</si>
  <si>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</si>
  <si>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</si>
  <si>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</si>
  <si>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</si>
  <si>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</si>
  <si>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</si>
  <si>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</si>
  <si>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</si>
  <si>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</si>
  <si>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</si>
  <si>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</si>
  <si>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</si>
  <si>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</si>
  <si>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</si>
  <si>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</si>
  <si>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</si>
  <si>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</si>
  <si>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</si>
  <si>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</si>
  <si>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</si>
  <si>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</si>
  <si>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</si>
  <si>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</si>
  <si>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</si>
  <si>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</si>
  <si>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</si>
  <si>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</si>
  <si>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</si>
  <si>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</si>
  <si>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</si>
  <si>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</si>
  <si>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</si>
  <si>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</si>
  <si>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</si>
  <si>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</si>
  <si>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</si>
  <si>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</si>
  <si>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</si>
  <si>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</si>
  <si>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</si>
  <si>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</si>
  <si>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</si>
  <si>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</si>
  <si>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</si>
  <si>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</si>
  <si>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</si>
  <si>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</si>
  <si>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</si>
  <si>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</si>
  <si>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</si>
  <si>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</si>
  <si>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</si>
  <si>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</si>
  <si>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</si>
  <si>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</si>
  <si>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</si>
  <si>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</si>
  <si>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</si>
  <si>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</si>
  <si>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</si>
  <si>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</si>
  <si>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</si>
  <si>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</si>
  <si>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</si>
  <si>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</si>
  <si>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</si>
  <si>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</si>
  <si>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</si>
  <si>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</si>
  <si>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</si>
  <si>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</si>
  <si>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</si>
  <si>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</si>
  <si>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</si>
  <si>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</si>
  <si>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</si>
  <si>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</si>
  <si>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</si>
  <si>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</si>
  <si>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</si>
  <si>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</si>
  <si>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</si>
  <si>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</si>
  <si>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</si>
  <si>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</si>
  <si>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</si>
  <si>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</si>
  <si>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</si>
  <si>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</si>
  <si>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</si>
  <si>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</si>
  <si>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</si>
  <si>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</si>
  <si>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</si>
  <si>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</si>
  <si>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</si>
  <si>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</si>
  <si>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</si>
  <si>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</si>
  <si>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</si>
  <si>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</si>
  <si>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</si>
  <si>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</si>
  <si>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</si>
  <si>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</si>
  <si>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</si>
  <si>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</si>
  <si>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</si>
  <si>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</si>
  <si>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</si>
  <si>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</si>
  <si>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</si>
  <si>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</si>
  <si>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</si>
  <si>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</si>
  <si>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</si>
  <si>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</si>
  <si>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</si>
  <si>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</si>
  <si>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</si>
  <si>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</si>
  <si>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</si>
  <si>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</si>
  <si>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</si>
  <si>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</si>
  <si>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</si>
  <si>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</si>
  <si>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</si>
  <si>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</si>
  <si>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</si>
  <si>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</si>
  <si>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</si>
  <si>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</si>
  <si>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</si>
  <si>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</si>
  <si>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</si>
  <si>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</si>
  <si>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</si>
  <si>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</si>
  <si>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</si>
  <si>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</si>
  <si>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</si>
  <si>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</si>
  <si>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</si>
  <si>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</si>
  <si>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</si>
  <si>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</si>
  <si>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</si>
  <si>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</si>
  <si>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</si>
  <si>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</si>
  <si>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</si>
  <si>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</si>
  <si>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</si>
  <si>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</si>
  <si>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</si>
  <si>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</si>
  <si>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</si>
  <si>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</si>
  <si>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</si>
  <si>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</si>
  <si>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</si>
  <si>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</si>
  <si>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</si>
  <si>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</si>
  <si>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</si>
  <si>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</si>
  <si>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</si>
  <si>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</si>
  <si>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</si>
  <si>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</si>
  <si>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</si>
  <si>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</si>
  <si>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</si>
  <si>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</si>
  <si>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</si>
  <si>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</si>
  <si>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</si>
  <si>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</si>
  <si>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</si>
  <si>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</si>
  <si>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</si>
  <si>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</si>
  <si>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</si>
  <si>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</si>
  <si>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</si>
  <si>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</si>
  <si>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</si>
  <si>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</si>
  <si>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</si>
  <si>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</si>
  <si>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</si>
  <si>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</si>
  <si>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</si>
  <si>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</si>
  <si>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</si>
  <si>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</si>
  <si>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</si>
  <si>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</si>
  <si>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</si>
  <si>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</si>
  <si>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</si>
  <si>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</si>
  <si>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</si>
  <si>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</si>
  <si>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</si>
  <si>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</si>
  <si>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</si>
  <si>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</si>
  <si>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</si>
  <si>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</si>
  <si>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</si>
  <si>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</si>
  <si>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</si>
  <si>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</si>
  <si>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</si>
  <si>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</si>
  <si>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</si>
  <si>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</si>
  <si>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</si>
  <si>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</si>
  <si>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</si>
  <si>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</si>
  <si>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</si>
  <si>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</si>
  <si>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</si>
  <si>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</si>
  <si>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</si>
  <si>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</si>
  <si>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</si>
  <si>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</si>
  <si>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</si>
  <si>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</si>
  <si>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</si>
  <si>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</si>
  <si>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</si>
  <si>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</si>
  <si>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</si>
  <si>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</si>
  <si>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</si>
  <si>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</si>
  <si>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</si>
  <si>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</si>
  <si>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</si>
  <si>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</si>
  <si>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</si>
  <si>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</si>
  <si>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</si>
  <si>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</si>
  <si>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</si>
  <si>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</si>
  <si>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</si>
  <si>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</si>
  <si>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</si>
  <si>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</si>
  <si>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</si>
  <si>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</si>
  <si>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</si>
  <si>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</si>
  <si>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</si>
  <si>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</si>
  <si>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</si>
  <si>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</si>
  <si>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</si>
  <si>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</si>
  <si>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</si>
  <si>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</si>
  <si>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</si>
  <si>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</si>
  <si>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</si>
  <si>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</si>
  <si>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</si>
  <si>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</si>
  <si>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</si>
  <si>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</si>
  <si>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</si>
  <si>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</si>
  <si>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</si>
  <si>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</si>
  <si>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</si>
  <si>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</si>
  <si>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</si>
  <si>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</si>
  <si>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</si>
  <si>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</si>
  <si>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</si>
  <si>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</si>
  <si>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</si>
  <si>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</si>
  <si>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</si>
  <si>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</si>
  <si>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</si>
  <si>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</si>
  <si>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</si>
  <si>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</si>
  <si>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</si>
  <si>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</si>
  <si>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</si>
  <si>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</si>
  <si>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</si>
  <si>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</si>
  <si>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</si>
  <si>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</si>
  <si>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</si>
  <si>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</si>
  <si>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</si>
  <si>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</si>
  <si>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</si>
  <si>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</si>
  <si>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</si>
  <si>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</si>
  <si>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</si>
  <si>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</si>
  <si>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</si>
  <si>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</si>
  <si>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</si>
  <si>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</si>
  <si>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</si>
  <si>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</si>
  <si>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</si>
  <si>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</si>
  <si>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</si>
  <si>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</si>
  <si>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</si>
  <si>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</si>
  <si>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</si>
  <si>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</si>
  <si>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</si>
  <si>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</si>
  <si>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</si>
  <si>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</si>
  <si>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</si>
  <si>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</si>
  <si>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</si>
  <si>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</si>
  <si>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</si>
  <si>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</si>
  <si>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</si>
  <si>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</si>
  <si>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</si>
  <si>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</si>
  <si>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</si>
  <si>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</si>
  <si>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</si>
  <si>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</si>
  <si>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</si>
  <si>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</si>
  <si>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</si>
  <si>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</si>
  <si>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</si>
  <si>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</si>
  <si>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</si>
  <si>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</si>
  <si>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</si>
  <si>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</si>
  <si>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</si>
  <si>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</si>
  <si>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</si>
  <si>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</si>
  <si>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</si>
  <si>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</si>
  <si>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</si>
  <si>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</si>
  <si>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</si>
  <si>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</si>
  <si>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</si>
  <si>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</si>
  <si>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</si>
  <si>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</si>
  <si>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</si>
  <si>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</si>
  <si>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</si>
  <si>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</si>
  <si>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</si>
  <si>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</si>
  <si>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</si>
  <si>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</si>
  <si>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</si>
  <si>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</si>
  <si>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</si>
  <si>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</si>
  <si>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</si>
  <si>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</si>
  <si>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</si>
  <si>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</si>
  <si>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</si>
  <si>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</si>
  <si>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</si>
  <si>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</si>
  <si>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</si>
  <si>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</si>
  <si>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</si>
  <si>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</si>
  <si>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</si>
  <si>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</si>
  <si>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</si>
  <si>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</si>
  <si>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</si>
  <si>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</si>
  <si>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</si>
  <si>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</si>
  <si>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</si>
  <si>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</si>
  <si>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</si>
  <si>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</si>
  <si>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</si>
  <si>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</si>
  <si>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</si>
  <si>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</si>
  <si>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</si>
  <si>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</si>
  <si>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</si>
  <si>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</si>
  <si>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</si>
  <si>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</si>
  <si>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</si>
  <si>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</si>
  <si>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</si>
  <si>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</si>
  <si>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</si>
  <si>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</si>
  <si>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</si>
  <si>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</si>
  <si>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</si>
  <si>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</si>
  <si>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</si>
  <si>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</si>
  <si>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</si>
  <si>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</si>
  <si>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</si>
  <si>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</si>
  <si>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</si>
  <si>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</si>
  <si>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</si>
  <si>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</si>
  <si>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</si>
  <si>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</si>
  <si>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</si>
  <si>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</si>
  <si>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</si>
  <si>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</si>
  <si>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</si>
  <si>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</si>
  <si>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</si>
  <si>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</si>
  <si>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</si>
  <si>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</si>
  <si>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</si>
  <si>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</si>
  <si>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</si>
  <si>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</si>
  <si>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</si>
  <si>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</si>
  <si>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</si>
  <si>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</si>
  <si>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</si>
  <si>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</si>
  <si>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</si>
  <si>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</si>
  <si>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</si>
  <si>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</si>
  <si>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</si>
  <si>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</si>
  <si>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</si>
  <si>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</si>
  <si>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</si>
  <si>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</si>
  <si>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</si>
  <si>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</si>
  <si>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</si>
  <si>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</si>
  <si>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</si>
  <si>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</si>
  <si>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</si>
  <si>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</si>
  <si>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</si>
  <si>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</si>
  <si>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</si>
  <si>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</si>
  <si>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</si>
  <si>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</si>
  <si>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</si>
  <si>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</si>
  <si>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</si>
  <si>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</si>
  <si>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</si>
  <si>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</si>
  <si>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</si>
  <si>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</si>
  <si>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</si>
  <si>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</si>
  <si>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</si>
  <si>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</si>
  <si>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</si>
  <si>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</si>
  <si>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</si>
  <si>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</si>
  <si>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</si>
  <si>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</si>
  <si>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</si>
  <si>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</si>
  <si>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</si>
  <si>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</si>
  <si>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</si>
  <si>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</si>
  <si>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</si>
  <si>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</si>
  <si>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</si>
  <si>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</si>
  <si>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</si>
  <si>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</si>
  <si>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</si>
  <si>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</si>
  <si>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</si>
  <si>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</si>
  <si>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</si>
  <si>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</si>
  <si>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</si>
  <si>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</si>
  <si>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</si>
  <si>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</si>
  <si>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</si>
  <si>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</si>
  <si>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</si>
  <si>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</si>
  <si>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</si>
  <si>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</si>
  <si>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</si>
  <si>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</si>
  <si>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</si>
  <si>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</si>
  <si>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</si>
  <si>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</si>
  <si>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</si>
  <si>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</si>
  <si>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</si>
  <si>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</si>
  <si>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</si>
  <si>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</si>
  <si>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</si>
  <si>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</si>
  <si>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</si>
  <si>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</si>
  <si>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</si>
  <si>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</si>
  <si>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</si>
  <si>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</si>
  <si>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</si>
  <si>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</si>
  <si>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</si>
  <si>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</si>
  <si>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</si>
  <si>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</si>
  <si>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</si>
  <si>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</si>
  <si>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</si>
  <si>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</si>
  <si>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</si>
  <si>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</si>
  <si>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</si>
  <si>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</si>
  <si>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</si>
  <si>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</si>
  <si>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</si>
  <si>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</si>
  <si>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</si>
  <si>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</si>
  <si>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</si>
  <si>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</si>
  <si>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</si>
  <si>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</si>
  <si>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</si>
  <si>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</si>
  <si>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</si>
  <si>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</si>
  <si>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</si>
  <si>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</si>
  <si>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</si>
  <si>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</si>
  <si>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</si>
  <si>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</si>
  <si>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</si>
  <si>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</si>
  <si>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</si>
  <si>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</si>
  <si>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</si>
  <si>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</si>
  <si>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</si>
  <si>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</si>
  <si>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</si>
  <si>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</si>
  <si>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</si>
  <si>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</si>
  <si>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</si>
  <si>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</si>
  <si>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</si>
  <si>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</si>
  <si>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</si>
  <si>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</si>
  <si>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</si>
  <si>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</si>
  <si>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</si>
  <si>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</si>
  <si>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</si>
  <si>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</si>
  <si>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</si>
  <si>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</si>
  <si>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</si>
  <si>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</si>
  <si>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</si>
  <si>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</si>
  <si>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</si>
  <si>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</si>
  <si>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</si>
  <si>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</si>
  <si>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</si>
  <si>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</si>
  <si>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</si>
  <si>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</si>
  <si>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</si>
  <si>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</si>
  <si>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</si>
  <si>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</si>
  <si>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</si>
  <si>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</si>
  <si>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</si>
  <si>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</si>
  <si>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</si>
  <si>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</si>
  <si>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</si>
  <si>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</si>
  <si>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</si>
  <si>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</si>
  <si>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</si>
  <si>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</si>
  <si>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</si>
  <si>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</si>
  <si>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</si>
  <si>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</si>
  <si>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</si>
  <si>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</si>
  <si>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</si>
  <si>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</si>
  <si>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</si>
  <si>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</si>
  <si>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</si>
  <si>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</si>
  <si>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</si>
  <si>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</si>
  <si>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</si>
  <si>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</si>
  <si>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</si>
  <si>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</si>
  <si>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</si>
  <si>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</si>
  <si>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</si>
  <si>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</si>
  <si>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</si>
  <si>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</si>
  <si>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</si>
  <si>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</si>
  <si>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</si>
  <si>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</si>
  <si>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</si>
  <si>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</si>
  <si>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</si>
  <si>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</si>
  <si>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</si>
  <si>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</si>
  <si>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</si>
  <si>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</si>
  <si>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</si>
  <si>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</si>
  <si>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</si>
  <si>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</si>
  <si>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</si>
  <si>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</si>
  <si>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</si>
  <si>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</si>
  <si>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</si>
  <si>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</si>
  <si>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</si>
  <si>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</si>
  <si>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</si>
  <si>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</si>
  <si>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</si>
  <si>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</si>
  <si>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</si>
  <si>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</si>
  <si>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</si>
  <si>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</si>
  <si>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</si>
  <si>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</si>
  <si>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</si>
  <si>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</si>
  <si>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</si>
  <si>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</si>
  <si>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</si>
  <si>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</si>
  <si>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</si>
  <si>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</si>
  <si>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</si>
  <si>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</si>
  <si>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</si>
  <si>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</si>
  <si>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</si>
  <si>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</si>
  <si>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</si>
  <si>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</si>
  <si>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</si>
  <si>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</si>
  <si>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</si>
  <si>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</si>
  <si>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</si>
  <si>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</si>
  <si>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</si>
  <si>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</si>
  <si>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</si>
  <si>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</si>
  <si>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</si>
  <si>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</si>
  <si>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</si>
  <si>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</si>
  <si>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</si>
  <si>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</si>
  <si>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</si>
  <si>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</si>
  <si>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</si>
  <si>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</si>
  <si>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</si>
  <si>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</si>
  <si>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</si>
  <si>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</si>
  <si>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</si>
  <si>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</si>
  <si>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</si>
  <si>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</si>
  <si>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</si>
  <si>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</si>
  <si>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</si>
  <si>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</si>
  <si>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</si>
  <si>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</si>
  <si>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</si>
  <si>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</si>
  <si>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</si>
  <si>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</si>
  <si>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</si>
  <si>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</si>
  <si>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</si>
  <si>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</si>
  <si>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</si>
  <si>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</si>
  <si>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</si>
  <si>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</si>
  <si>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</si>
  <si>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</si>
  <si>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</si>
  <si>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</si>
  <si>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</si>
  <si>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</si>
  <si>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</si>
  <si>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</si>
  <si>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</si>
  <si>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</si>
  <si>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</si>
  <si>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</si>
  <si>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</si>
  <si>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</si>
  <si>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</si>
  <si>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</si>
  <si>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</si>
  <si>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</si>
  <si>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</si>
  <si>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</si>
  <si>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</si>
  <si>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</si>
  <si>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</si>
  <si>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</si>
  <si>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</si>
  <si>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</si>
  <si>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</si>
  <si>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</si>
  <si>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</si>
  <si>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</si>
  <si>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</si>
  <si>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</si>
  <si>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</si>
  <si>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</si>
  <si>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</si>
  <si>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</si>
  <si>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</si>
  <si>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</si>
  <si>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</si>
  <si>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</si>
  <si>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</si>
  <si>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</si>
  <si>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</si>
  <si>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</si>
  <si>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</si>
  <si>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</si>
  <si>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</si>
  <si>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</si>
  <si>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</si>
  <si>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</si>
  <si>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</si>
  <si>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</si>
  <si>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</si>
  <si>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</si>
  <si>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</si>
  <si>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</si>
  <si>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</si>
  <si>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</si>
  <si>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</si>
  <si>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</si>
  <si>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</si>
  <si>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</si>
  <si>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</si>
  <si>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</si>
  <si>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</si>
  <si>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</si>
  <si>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</si>
  <si>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</si>
  <si>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</si>
  <si>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</si>
  <si>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</si>
  <si>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</si>
  <si>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</si>
  <si>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</si>
  <si>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</si>
  <si>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</si>
  <si>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</si>
  <si>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</si>
  <si>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</si>
  <si>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</si>
  <si>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</si>
  <si>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</si>
  <si>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</si>
  <si>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</si>
  <si>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</si>
  <si>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</si>
  <si>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</si>
  <si>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</si>
  <si>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</si>
  <si>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</si>
  <si>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</si>
  <si>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</si>
  <si>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</si>
  <si>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</si>
  <si>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</si>
  <si>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</si>
  <si>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</si>
  <si>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</si>
  <si>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</si>
  <si>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</si>
  <si>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</si>
  <si>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</si>
  <si>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</si>
  <si>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</si>
  <si>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</si>
  <si>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</si>
  <si>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</si>
  <si>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</si>
  <si>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</si>
  <si>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</si>
  <si>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</si>
  <si>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</si>
  <si>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</si>
  <si>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</si>
  <si>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</si>
  <si>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</si>
  <si>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</si>
  <si>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</si>
  <si>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</si>
  <si>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</si>
  <si>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</si>
  <si>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</si>
  <si>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</si>
  <si>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</si>
  <si>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</si>
  <si>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</si>
  <si>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</si>
  <si>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</si>
  <si>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</si>
  <si>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</si>
  <si>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</si>
  <si>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</si>
  <si>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</si>
  <si>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</si>
  <si>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</si>
  <si>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</si>
  <si>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</si>
  <si>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</si>
  <si>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</si>
  <si>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</si>
  <si>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</si>
  <si>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</si>
  <si>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</si>
  <si>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</si>
  <si>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</si>
  <si>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</si>
  <si>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</si>
  <si>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</si>
  <si>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</si>
  <si>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</si>
  <si>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</si>
  <si>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</si>
  <si>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</si>
  <si>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</si>
  <si>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</si>
  <si>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</si>
  <si>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</si>
  <si>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</si>
  <si>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</si>
  <si>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</si>
  <si>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</si>
  <si>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</si>
  <si>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</si>
  <si>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</si>
  <si>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</si>
  <si>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</si>
  <si>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</si>
  <si>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</si>
  <si>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</si>
  <si>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</si>
  <si>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</si>
  <si>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</si>
  <si>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</si>
  <si>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</si>
  <si>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</si>
  <si>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</si>
  <si>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</si>
  <si>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</si>
  <si>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</si>
  <si>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</si>
  <si>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</si>
  <si>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</si>
  <si>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</si>
  <si>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</si>
  <si>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</si>
  <si>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</si>
  <si>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</si>
  <si>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</si>
  <si>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</si>
  <si>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</si>
  <si>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</si>
  <si>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</si>
  <si>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</si>
  <si>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</si>
  <si>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</si>
  <si>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</si>
  <si>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</si>
  <si>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</si>
  <si>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</si>
  <si>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</si>
  <si>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</si>
  <si>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</si>
  <si>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</si>
  <si>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</si>
  <si>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</si>
  <si>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</si>
  <si>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</si>
  <si>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</si>
  <si>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</si>
  <si>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</si>
  <si>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</si>
  <si>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</si>
  <si>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</si>
  <si>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</si>
  <si>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</si>
  <si>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</si>
  <si>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</si>
  <si>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</si>
  <si>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</si>
  <si>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</si>
  <si>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</si>
  <si>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</si>
  <si>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</si>
  <si>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</si>
  <si>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</si>
  <si>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</si>
  <si>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</si>
  <si>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</si>
  <si>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</si>
  <si>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</si>
  <si>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</si>
  <si>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</si>
  <si>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</si>
  <si>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</si>
  <si>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</si>
  <si>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</si>
  <si>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</si>
  <si>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</si>
  <si>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</si>
  <si>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</si>
  <si>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</si>
  <si>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</si>
  <si>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</si>
  <si>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</si>
  <si>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</si>
  <si>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</si>
  <si>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</si>
  <si>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</si>
  <si>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</si>
  <si>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</si>
  <si>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</si>
  <si>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</si>
  <si>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</si>
  <si>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</si>
  <si>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</si>
  <si>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</si>
  <si>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</si>
  <si>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</si>
  <si>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</si>
  <si>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</si>
  <si>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</si>
  <si>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</si>
  <si>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</si>
  <si>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</si>
  <si>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</si>
  <si>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</si>
  <si>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</si>
  <si>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</si>
  <si>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</si>
  <si>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</si>
  <si>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</si>
  <si>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</si>
  <si>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</si>
  <si>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</si>
  <si>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</si>
  <si>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</si>
  <si>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</si>
  <si>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</si>
  <si>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</si>
  <si>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</si>
  <si>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</si>
  <si>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</si>
  <si>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</si>
  <si>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</si>
  <si>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</si>
  <si>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</si>
  <si>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</si>
  <si>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</si>
  <si>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</si>
  <si>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</si>
  <si>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</si>
  <si>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</si>
  <si>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</si>
  <si>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</si>
  <si>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</si>
  <si>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</si>
  <si>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</si>
  <si>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</si>
  <si>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</si>
  <si>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</si>
  <si>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</si>
  <si>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</si>
  <si>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</si>
  <si>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</si>
  <si>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</si>
  <si>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</si>
  <si>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</si>
  <si>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</si>
  <si>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</si>
  <si>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</si>
  <si>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</si>
  <si>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</si>
  <si>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</si>
  <si>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</si>
  <si>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</si>
  <si>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</si>
  <si>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</si>
  <si>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</si>
  <si>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</si>
  <si>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</si>
  <si>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</si>
  <si>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</si>
  <si>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</si>
  <si>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</si>
  <si>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</si>
  <si>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</si>
  <si>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</si>
  <si>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</si>
  <si>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</si>
  <si>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</si>
  <si>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</si>
  <si>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</si>
  <si>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</si>
  <si>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</si>
  <si>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</si>
  <si>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</si>
  <si>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</si>
  <si>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</si>
  <si>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</si>
  <si>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</si>
  <si>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</si>
  <si>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</si>
  <si>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</si>
  <si>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</si>
  <si>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</si>
  <si>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</si>
  <si>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</si>
  <si>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</si>
  <si>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</si>
  <si>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</si>
  <si>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</si>
  <si>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</si>
  <si>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</si>
  <si>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</si>
  <si>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</si>
  <si>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</si>
  <si>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</si>
  <si>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</si>
  <si>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</si>
  <si>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</si>
  <si>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</si>
  <si>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</si>
  <si>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</si>
  <si>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</si>
  <si>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</si>
  <si>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</si>
  <si>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</si>
  <si>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</si>
  <si>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</si>
  <si>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</si>
  <si>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</si>
  <si>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</si>
  <si>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</si>
  <si>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</si>
  <si>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</si>
  <si>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</si>
  <si>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</si>
  <si>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</si>
  <si>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</si>
  <si>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</si>
  <si>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</si>
  <si>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</si>
  <si>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</si>
  <si>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</si>
  <si>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</si>
  <si>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</si>
  <si>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</si>
  <si>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</si>
  <si>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</si>
  <si>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</si>
  <si>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</si>
  <si>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</si>
  <si>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</si>
  <si>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</si>
  <si>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</si>
  <si>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</si>
  <si>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</si>
  <si>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</si>
  <si>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</si>
  <si>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</si>
  <si>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</si>
  <si>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</si>
  <si>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</si>
  <si>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</si>
  <si>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</si>
  <si>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</si>
  <si>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</si>
  <si>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</si>
  <si>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</si>
  <si>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</si>
  <si>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</si>
  <si>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</si>
  <si>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</si>
  <si>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</si>
  <si>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</si>
  <si>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</si>
  <si>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</si>
  <si>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</si>
  <si>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</si>
  <si>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</si>
  <si>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</si>
  <si>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</si>
  <si>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</si>
  <si>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</si>
  <si>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</si>
  <si>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</si>
  <si>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</si>
  <si>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</si>
  <si>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</si>
  <si>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</si>
  <si>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</si>
  <si>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</si>
  <si>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</si>
  <si>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</si>
  <si>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</si>
  <si>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</si>
  <si>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</si>
  <si>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</si>
  <si>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</si>
  <si>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</si>
  <si>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</si>
  <si>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</si>
  <si>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</si>
  <si>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</si>
  <si>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</si>
  <si>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</si>
  <si>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</si>
  <si>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</si>
  <si>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</si>
  <si>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</si>
  <si>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</si>
  <si>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</si>
  <si>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</si>
  <si>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</si>
  <si>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</si>
  <si>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</si>
  <si>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</si>
  <si>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</si>
  <si>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</si>
  <si>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</si>
  <si>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</si>
  <si>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</si>
  <si>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</si>
  <si>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</si>
  <si>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</si>
  <si>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</si>
  <si>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</si>
  <si>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</si>
  <si>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</si>
  <si>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</si>
  <si>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</si>
  <si>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</si>
  <si>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</si>
  <si>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</si>
  <si>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</si>
  <si>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</si>
  <si>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</si>
  <si>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</si>
  <si>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</si>
  <si>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</si>
  <si>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</si>
  <si>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</si>
  <si>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</si>
  <si>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</si>
  <si>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</si>
  <si>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</si>
  <si>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</si>
  <si>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</si>
  <si>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</si>
  <si>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</si>
  <si>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</si>
  <si>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</si>
  <si>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</si>
  <si>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</si>
  <si>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</si>
  <si>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</si>
  <si>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</si>
  <si>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</si>
  <si>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</si>
  <si>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</si>
  <si>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</si>
  <si>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</si>
  <si>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</si>
  <si>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</si>
  <si>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</si>
  <si>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</si>
  <si>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</si>
  <si>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</si>
  <si>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</si>
  <si>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</si>
  <si>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</si>
  <si>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</si>
  <si>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</si>
  <si>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</si>
  <si>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</si>
  <si>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</si>
  <si>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</si>
  <si>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</si>
  <si>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</si>
  <si>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</si>
  <si>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</si>
  <si>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</si>
  <si>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</si>
  <si>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</si>
  <si>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</si>
  <si>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</si>
  <si>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</si>
  <si>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</si>
  <si>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</si>
  <si>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</si>
  <si>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</si>
  <si>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</si>
  <si>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</si>
  <si>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</si>
  <si>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</si>
  <si>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</si>
  <si>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</si>
  <si>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</si>
  <si>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</si>
  <si>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</si>
  <si>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</si>
  <si>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</si>
  <si>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</si>
  <si>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</si>
  <si>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</si>
  <si>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</si>
  <si>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</si>
  <si>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</si>
  <si>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</si>
  <si>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</si>
  <si>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</si>
  <si>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</si>
  <si>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</si>
  <si>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</si>
  <si>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</si>
  <si>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</si>
  <si>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</si>
  <si>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</si>
  <si>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</si>
  <si>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</si>
  <si>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</si>
  <si>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</si>
  <si>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</si>
  <si>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</si>
  <si>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</si>
  <si>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</si>
  <si>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</si>
  <si>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</si>
  <si>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</si>
  <si>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</si>
  <si>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</si>
  <si>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</si>
  <si>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</si>
  <si>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</si>
  <si>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</si>
  <si>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</si>
  <si>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</si>
  <si>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</si>
  <si>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</si>
  <si>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</si>
  <si>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</si>
  <si>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</si>
  <si>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</si>
  <si>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</si>
  <si>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</si>
  <si>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</si>
  <si>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</si>
  <si>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</si>
  <si>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</si>
  <si>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</si>
  <si>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</si>
  <si>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</si>
  <si>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</si>
  <si>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</si>
  <si>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</si>
  <si>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</si>
  <si>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</si>
  <si>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</si>
  <si>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</si>
  <si>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</si>
  <si>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</si>
  <si>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</si>
  <si>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</si>
  <si>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</si>
  <si>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</si>
  <si>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</si>
  <si>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</si>
  <si>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</si>
  <si>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</si>
  <si>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</si>
  <si>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</si>
  <si>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</si>
  <si>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</si>
  <si>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</si>
  <si>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</si>
  <si>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</si>
  <si>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</si>
  <si>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</si>
  <si>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</si>
  <si>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</si>
  <si>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</si>
  <si>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</si>
  <si>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</si>
  <si>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</si>
  <si>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</si>
  <si>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</si>
  <si>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</si>
  <si>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</si>
  <si>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</si>
  <si>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</si>
  <si>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</si>
  <si>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</si>
  <si>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</si>
  <si>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</si>
  <si>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</si>
  <si>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</si>
  <si>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</si>
  <si>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</si>
  <si>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</si>
  <si>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</si>
  <si>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</si>
  <si>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</si>
  <si>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</si>
  <si>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</si>
  <si>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</si>
  <si>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</si>
  <si>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</si>
  <si>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</si>
  <si>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</si>
  <si>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</si>
  <si>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</si>
  <si>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</si>
  <si>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</si>
  <si>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</si>
  <si>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</si>
  <si>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</si>
  <si>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</si>
  <si>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</si>
  <si>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</si>
  <si>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</si>
  <si>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</si>
  <si>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</si>
  <si>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</si>
  <si>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</si>
  <si>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</si>
  <si>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</si>
  <si>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</si>
  <si>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</si>
  <si>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</si>
  <si>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</si>
  <si>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</si>
  <si>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</si>
  <si>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</si>
  <si>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</si>
  <si>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</si>
  <si>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</si>
  <si>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</si>
  <si>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</si>
  <si>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</si>
  <si>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</si>
  <si>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</si>
  <si>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</si>
  <si>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</si>
  <si>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</si>
  <si>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</si>
  <si>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</si>
  <si>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</si>
  <si>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</si>
  <si>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</si>
  <si>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</si>
  <si>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</si>
  <si>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</si>
  <si>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</si>
  <si>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</si>
  <si>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</si>
  <si>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</si>
  <si>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</si>
  <si>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</si>
  <si>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</si>
  <si>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</si>
  <si>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</si>
  <si>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</si>
  <si>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</si>
  <si>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</si>
  <si>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</si>
  <si>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</si>
  <si>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</si>
  <si>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</si>
  <si>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</si>
  <si>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</si>
  <si>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</si>
  <si>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</si>
  <si>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</si>
  <si>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</si>
  <si>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</si>
  <si>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</si>
  <si>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</si>
  <si>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</si>
  <si>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</si>
  <si>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</si>
  <si>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</si>
  <si>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</si>
  <si>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</si>
  <si>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</si>
  <si>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</si>
  <si>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</si>
  <si>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</si>
  <si>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</si>
  <si>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</si>
  <si>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</si>
  <si>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</si>
  <si>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</si>
  <si>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</si>
  <si>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</si>
  <si>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</si>
  <si>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</si>
  <si>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</si>
  <si>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</si>
  <si>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</si>
  <si>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</si>
  <si>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</si>
  <si>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</si>
  <si>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</si>
  <si>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</si>
  <si>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</si>
  <si>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</si>
  <si>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</si>
  <si>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</si>
  <si>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</si>
  <si>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</si>
  <si>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</si>
  <si>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</si>
  <si>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</si>
  <si>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</si>
  <si>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</si>
  <si>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</si>
  <si>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</si>
  <si>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</si>
  <si>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</si>
  <si>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</si>
  <si>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</si>
  <si>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</si>
  <si>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</si>
  <si>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</si>
  <si>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</si>
  <si>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</si>
  <si>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</si>
  <si>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</si>
  <si>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</si>
  <si>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</si>
  <si>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</si>
  <si>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</si>
  <si>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</si>
  <si>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</si>
  <si>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</si>
  <si>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</si>
  <si>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</si>
  <si>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</si>
  <si>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</si>
  <si>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</si>
  <si>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</si>
  <si>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</si>
  <si>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</si>
  <si>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</si>
  <si>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</si>
  <si>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</si>
  <si>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</si>
  <si>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</si>
  <si>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</si>
  <si>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</si>
  <si>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</si>
  <si>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</si>
  <si>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</si>
  <si>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</si>
  <si>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</si>
  <si>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</si>
  <si>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</si>
  <si>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</si>
  <si>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</si>
  <si>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</si>
  <si>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</si>
  <si>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</si>
  <si>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</si>
  <si>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</si>
  <si>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</si>
  <si>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</si>
  <si>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</si>
  <si>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</si>
  <si>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</si>
  <si>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</si>
  <si>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</si>
  <si>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</si>
  <si>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</si>
  <si>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</si>
  <si>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</si>
  <si>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</si>
  <si>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</si>
  <si>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</si>
  <si>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</si>
  <si>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</si>
  <si>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</si>
  <si>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</si>
  <si>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</si>
  <si>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</si>
  <si>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</si>
  <si>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</si>
  <si>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</si>
  <si>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</si>
  <si>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</si>
  <si>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</si>
  <si>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</si>
  <si>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</si>
  <si>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</si>
  <si>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</si>
  <si>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</si>
  <si>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</si>
  <si>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</si>
  <si>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</si>
  <si>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</si>
  <si>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</si>
  <si>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</si>
  <si>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</si>
  <si>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</si>
  <si>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</si>
  <si>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</si>
  <si>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</si>
  <si>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</si>
  <si>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</si>
  <si>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</si>
  <si>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</si>
  <si>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</si>
  <si>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</si>
  <si>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</si>
  <si>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</si>
  <si>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</si>
  <si>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</si>
  <si>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</si>
  <si>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</si>
  <si>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</si>
  <si>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</si>
  <si>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</si>
  <si>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</si>
  <si>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</si>
  <si>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</si>
  <si>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</si>
  <si>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</si>
  <si>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</si>
  <si>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</si>
  <si>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</si>
  <si>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</si>
  <si>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</si>
  <si>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</si>
  <si>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</si>
  <si>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</si>
  <si>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</si>
  <si>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</si>
  <si>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</si>
  <si>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</si>
  <si>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</si>
  <si>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</si>
  <si>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</si>
  <si>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</si>
  <si>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</si>
  <si>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</si>
  <si>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</si>
  <si>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</si>
  <si>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</si>
  <si>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</si>
  <si>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</si>
  <si>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</si>
  <si>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</si>
  <si>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</si>
  <si>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</si>
  <si>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</si>
  <si>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</si>
  <si>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</si>
  <si>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</si>
  <si>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</si>
  <si>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</si>
  <si>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</si>
  <si>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</si>
  <si>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</si>
  <si>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</si>
  <si>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</si>
  <si>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</si>
  <si>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</si>
  <si>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</si>
  <si>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</si>
  <si>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</si>
  <si>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</si>
  <si>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</si>
  <si>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</si>
  <si>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</si>
  <si>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</si>
  <si>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</si>
  <si>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</si>
  <si>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</si>
  <si>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</si>
  <si>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</si>
  <si>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</si>
  <si>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</si>
  <si>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</si>
  <si>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</si>
  <si>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</si>
  <si>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</si>
  <si>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</si>
  <si>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</si>
  <si>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</si>
  <si>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</si>
  <si>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</si>
  <si>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</si>
  <si>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</si>
  <si>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</si>
  <si>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</si>
  <si>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</si>
  <si>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</si>
  <si>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</si>
  <si>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</si>
  <si>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</si>
  <si>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</si>
  <si>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</si>
  <si>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</si>
  <si>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</si>
  <si>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</si>
  <si>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</si>
  <si>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</si>
  <si>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</si>
  <si>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</si>
  <si>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</si>
  <si>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</si>
  <si>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</si>
  <si>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</si>
  <si>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</si>
  <si>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</si>
  <si>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</si>
  <si>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</si>
  <si>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</si>
  <si>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</si>
  <si>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</si>
  <si>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</si>
  <si>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</si>
  <si>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</si>
  <si>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</si>
  <si>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</si>
  <si>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</si>
  <si>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</si>
  <si>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</si>
  <si>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</si>
  <si>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</si>
  <si>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</si>
  <si>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</si>
  <si>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</si>
  <si>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</si>
  <si>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</si>
  <si>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</si>
  <si>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</si>
  <si>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</si>
  <si>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</si>
  <si>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</si>
  <si>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</si>
  <si>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</si>
  <si>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</si>
  <si>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</si>
  <si>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</si>
  <si>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</si>
  <si>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</si>
  <si>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</si>
  <si>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</si>
  <si>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</si>
  <si>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</si>
  <si>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</si>
  <si>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</si>
  <si>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</si>
  <si>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</si>
  <si>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</si>
  <si>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</si>
  <si>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</si>
  <si>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</si>
  <si>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</si>
  <si>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</si>
  <si>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</si>
  <si>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</si>
  <si>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</si>
  <si>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</si>
  <si>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</si>
  <si>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</si>
  <si>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</si>
  <si>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</si>
  <si>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</si>
  <si>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</si>
  <si>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</si>
  <si>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</si>
  <si>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</si>
  <si>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</si>
  <si>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</si>
  <si>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</si>
  <si>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</si>
  <si>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</si>
  <si>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</si>
  <si>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</si>
  <si>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</si>
  <si>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</si>
  <si>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</si>
  <si>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</si>
  <si>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</si>
  <si>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</si>
  <si>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</si>
  <si>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</si>
  <si>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</si>
  <si>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</si>
  <si>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</si>
  <si>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</si>
  <si>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</si>
  <si>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</si>
  <si>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</si>
  <si>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</si>
  <si>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</si>
  <si>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</si>
  <si>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</si>
  <si>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</si>
  <si>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</si>
  <si>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</si>
  <si>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</si>
  <si>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</si>
  <si>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</si>
  <si>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</si>
  <si>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</si>
  <si>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</si>
  <si>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</si>
  <si>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</si>
  <si>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</si>
  <si>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</si>
  <si>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</si>
  <si>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</si>
  <si>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</si>
  <si>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</si>
  <si>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</si>
  <si>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</si>
  <si>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</si>
  <si>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</si>
  <si>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</si>
  <si>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</si>
  <si>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</si>
  <si>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</si>
  <si>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</si>
  <si>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</si>
  <si>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</si>
  <si>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</si>
  <si>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</si>
  <si>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</si>
  <si>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</si>
  <si>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</si>
  <si>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</si>
  <si>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</si>
  <si>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</si>
  <si>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</si>
  <si>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</si>
  <si>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</si>
  <si>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</si>
  <si>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</si>
  <si>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</si>
  <si>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</si>
  <si>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</si>
  <si>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</si>
  <si>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</si>
  <si>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</si>
  <si>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</si>
  <si>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</si>
  <si>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</si>
  <si>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</si>
  <si>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</si>
  <si>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</si>
  <si>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</si>
  <si>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</si>
  <si>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</si>
  <si>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</si>
  <si>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</si>
  <si>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</si>
  <si>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</si>
  <si>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</si>
  <si>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</si>
  <si>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</si>
  <si>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</si>
  <si>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</si>
  <si>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</si>
  <si>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</si>
  <si>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</si>
  <si>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</si>
  <si>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</si>
  <si>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</si>
  <si>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</si>
  <si>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</si>
  <si>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</si>
  <si>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</si>
  <si>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</si>
  <si>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</si>
  <si>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</si>
  <si>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</si>
  <si>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</si>
  <si>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</si>
  <si>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</si>
  <si>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</si>
  <si>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</si>
  <si>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</si>
  <si>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</si>
  <si>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</si>
  <si>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</si>
  <si>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</si>
  <si>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</si>
  <si>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</si>
  <si>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</si>
  <si>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</si>
  <si>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</si>
  <si>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</si>
  <si>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</si>
  <si>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</si>
  <si>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</si>
  <si>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</si>
  <si>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</si>
  <si>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</si>
  <si>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</si>
  <si>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</si>
  <si>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</si>
  <si>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</si>
  <si>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</si>
  <si>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</si>
  <si>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</si>
  <si>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</si>
  <si>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</si>
  <si>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</si>
  <si>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</si>
  <si>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</si>
  <si>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</si>
  <si>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</si>
  <si>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</si>
  <si>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</si>
  <si>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</si>
  <si>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</si>
  <si>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</si>
  <si>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</si>
  <si>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</si>
  <si>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</si>
  <si>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</si>
  <si>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</si>
  <si>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</si>
  <si>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</si>
  <si>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</si>
  <si>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</si>
  <si>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</si>
  <si>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</si>
  <si>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</si>
  <si>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</si>
  <si>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</si>
  <si>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</si>
  <si>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</si>
  <si>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</si>
  <si>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</si>
  <si>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</si>
  <si>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</si>
  <si>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</si>
  <si>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</si>
  <si>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</si>
  <si>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</si>
  <si>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</si>
  <si>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</si>
  <si>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</si>
  <si>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</si>
  <si>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</si>
  <si>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</si>
  <si>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</si>
  <si>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</si>
  <si>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</si>
  <si>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</si>
  <si>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</si>
  <si>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</si>
  <si>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</si>
  <si>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</si>
  <si>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</si>
  <si>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</si>
  <si>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</si>
  <si>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</si>
  <si>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</si>
  <si>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</si>
  <si>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</si>
  <si>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</si>
  <si>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</si>
  <si>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</si>
  <si>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</si>
  <si>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</si>
  <si>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</si>
  <si>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</si>
  <si>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</si>
  <si>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</si>
  <si>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</si>
  <si>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</si>
  <si>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</si>
  <si>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</si>
  <si>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</si>
  <si>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</si>
  <si>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</si>
  <si>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</si>
  <si>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</si>
  <si>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</si>
  <si>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</si>
  <si>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</si>
  <si>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</si>
  <si>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</si>
  <si>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</si>
  <si>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</si>
  <si>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</si>
  <si>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</si>
  <si>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</si>
  <si>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</si>
  <si>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</si>
  <si>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</si>
  <si>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</si>
  <si>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</si>
  <si>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</si>
  <si>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</si>
  <si>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</si>
  <si>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</si>
  <si>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</si>
  <si>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</si>
  <si>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</si>
  <si>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</si>
  <si>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</si>
  <si>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</si>
  <si>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</si>
  <si>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</si>
  <si>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</si>
  <si>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</si>
  <si>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</si>
  <si>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</si>
  <si>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</si>
  <si>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</si>
  <si>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</si>
  <si>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</si>
  <si>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</si>
  <si>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</si>
  <si>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</si>
  <si>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</si>
  <si>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</si>
  <si>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</si>
  <si>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</si>
  <si>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</si>
  <si>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</si>
  <si>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</si>
  <si>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</si>
  <si>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</si>
  <si>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</si>
  <si>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</si>
  <si>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</si>
  <si>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</si>
  <si>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</si>
  <si>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</si>
  <si>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</si>
  <si>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</si>
  <si>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</si>
  <si>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</si>
  <si>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</si>
  <si>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</si>
  <si>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</si>
  <si>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</si>
  <si>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</si>
  <si>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</si>
  <si>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</si>
  <si>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</si>
  <si>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</si>
  <si>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</si>
  <si>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</si>
  <si>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</si>
  <si>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</si>
  <si>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</si>
  <si>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</si>
  <si>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</si>
  <si>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</si>
  <si>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</si>
  <si>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</si>
  <si>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</si>
  <si>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</si>
  <si>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</si>
  <si>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</si>
  <si>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</si>
  <si>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</si>
  <si>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</si>
  <si>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</si>
  <si>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</si>
  <si>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</si>
  <si>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</si>
  <si>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</si>
  <si>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</si>
  <si>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</si>
  <si>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</si>
  <si>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</si>
  <si>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</si>
  <si>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</si>
  <si>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</si>
  <si>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</si>
  <si>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</si>
  <si>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</si>
  <si>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</si>
  <si>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</si>
  <si>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</si>
  <si>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</si>
  <si>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</si>
  <si>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</si>
  <si>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</si>
  <si>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</si>
  <si>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</si>
  <si>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</si>
  <si>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</si>
  <si>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</si>
  <si>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</si>
  <si>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</si>
  <si>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</si>
  <si>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</si>
  <si>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</si>
  <si>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</si>
  <si>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</si>
  <si>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</si>
  <si>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</si>
  <si>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</si>
  <si>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</si>
  <si>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</si>
  <si>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</si>
  <si>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</si>
  <si>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</si>
  <si>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</si>
  <si>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</si>
  <si>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</si>
  <si>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</si>
  <si>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</si>
  <si>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</si>
  <si>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</si>
  <si>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</si>
  <si>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</si>
  <si>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</si>
  <si>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</si>
  <si>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</si>
  <si>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</si>
  <si>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</si>
  <si>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</si>
  <si>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</si>
  <si>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</si>
  <si>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</si>
  <si>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</si>
  <si>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</si>
  <si>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</si>
  <si>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</si>
  <si>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</si>
  <si>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</si>
  <si>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</si>
  <si>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</si>
  <si>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</si>
  <si>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</si>
  <si>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</si>
  <si>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</si>
  <si>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</si>
  <si>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</si>
  <si>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</si>
  <si>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</si>
  <si>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</si>
  <si>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</si>
  <si>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</si>
  <si>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</si>
  <si>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</si>
  <si>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</si>
  <si>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</si>
  <si>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</si>
  <si>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</si>
  <si>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</si>
  <si>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</si>
  <si>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</si>
  <si>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</si>
  <si>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</si>
  <si>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</si>
  <si>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</si>
  <si>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</si>
  <si>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</si>
  <si>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</si>
  <si>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</si>
  <si>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</si>
  <si>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</si>
  <si>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</si>
  <si>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</si>
  <si>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</si>
  <si>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</si>
  <si>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</si>
  <si>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</si>
  <si>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</si>
  <si>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</si>
  <si>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</si>
  <si>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</si>
  <si>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</si>
  <si>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</si>
  <si>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</si>
  <si>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</si>
  <si>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</si>
  <si>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</si>
  <si>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</si>
  <si>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</si>
  <si>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</si>
  <si>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</si>
  <si>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</si>
  <si>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</si>
  <si>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</si>
  <si>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</si>
  <si>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</si>
  <si>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</si>
  <si>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</si>
  <si>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</si>
  <si>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</si>
  <si>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</si>
  <si>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</si>
  <si>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</si>
  <si>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</si>
  <si>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</si>
  <si>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</si>
  <si>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</si>
  <si>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</si>
  <si>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</si>
  <si>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</si>
  <si>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</si>
  <si>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</si>
  <si>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</si>
  <si>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</si>
  <si>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</si>
  <si>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</si>
  <si>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</si>
  <si>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</si>
  <si>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</si>
  <si>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</si>
  <si>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</si>
  <si>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</si>
  <si>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</si>
  <si>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</si>
  <si>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</si>
  <si>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</si>
  <si>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</si>
  <si>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</si>
  <si>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</si>
  <si>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</si>
  <si>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</si>
  <si>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</si>
  <si>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</si>
  <si>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</si>
  <si>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</si>
  <si>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</si>
  <si>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</si>
  <si>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</si>
  <si>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</si>
  <si>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</si>
  <si>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</si>
  <si>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</si>
  <si>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</si>
  <si>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</si>
  <si>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</si>
  <si>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</si>
  <si>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</si>
  <si>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</si>
  <si>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</si>
  <si>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</si>
  <si>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</si>
  <si>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</si>
  <si>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</si>
  <si>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</si>
  <si>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</si>
  <si>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</si>
  <si>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</si>
  <si>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</si>
  <si>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</si>
  <si>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</si>
  <si>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</si>
  <si>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</si>
  <si>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</si>
  <si>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</si>
  <si>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</si>
  <si>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</si>
  <si>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</si>
  <si>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</si>
  <si>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</si>
  <si>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</si>
  <si>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</si>
  <si>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</si>
  <si>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</si>
  <si>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</si>
  <si>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</si>
  <si>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</si>
  <si>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</si>
  <si>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</si>
  <si>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</si>
  <si>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</si>
  <si>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</si>
  <si>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</si>
  <si>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</si>
  <si>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</si>
  <si>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</si>
  <si>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</si>
  <si>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</si>
  <si>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</si>
  <si>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</si>
  <si>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</si>
  <si>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</si>
  <si>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</si>
  <si>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</si>
  <si>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</si>
  <si>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</si>
  <si>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</si>
  <si>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</si>
  <si>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</si>
  <si>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</si>
  <si>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</si>
  <si>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</si>
  <si>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</si>
  <si>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</si>
  <si>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</si>
  <si>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</si>
  <si>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</si>
  <si>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</si>
  <si>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</si>
  <si>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</si>
  <si>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</si>
  <si>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</si>
  <si>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</si>
  <si>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</si>
  <si>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</si>
  <si>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</si>
  <si>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</si>
  <si>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</si>
  <si>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</si>
  <si>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</si>
  <si>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</si>
  <si>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</si>
  <si>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</si>
  <si>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</si>
  <si>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</si>
  <si>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</si>
  <si>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</si>
  <si>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</si>
  <si>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</si>
  <si>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</si>
  <si>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</si>
  <si>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</si>
  <si>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</si>
  <si>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</si>
  <si>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</si>
  <si>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</si>
  <si>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</si>
  <si>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</si>
  <si>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</si>
  <si>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</si>
  <si>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</si>
  <si>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</si>
  <si>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</si>
  <si>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</si>
  <si>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</si>
  <si>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</si>
  <si>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</si>
  <si>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</si>
  <si>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</si>
  <si>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</si>
  <si>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</si>
  <si>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</si>
  <si>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</si>
  <si>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</si>
  <si>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</si>
  <si>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</si>
  <si>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</si>
  <si>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</si>
  <si>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</si>
  <si>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</si>
  <si>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</si>
  <si>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</si>
  <si>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</si>
  <si>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</si>
  <si>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</si>
  <si>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</si>
  <si>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</si>
  <si>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</si>
  <si>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</si>
  <si>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</si>
  <si>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</si>
  <si>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</si>
  <si>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</si>
  <si>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</si>
  <si>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</si>
  <si>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</si>
  <si>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</si>
  <si>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</si>
  <si>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</si>
  <si>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</si>
  <si>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</si>
  <si>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</si>
  <si>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</si>
  <si>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</si>
  <si>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</si>
  <si>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</si>
  <si>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</si>
  <si>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</si>
  <si>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</si>
  <si>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</si>
  <si>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</si>
  <si>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</si>
  <si>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</si>
  <si>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</si>
  <si>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</si>
  <si>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</si>
  <si>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</si>
  <si>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</si>
  <si>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</si>
  <si>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</si>
  <si>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</si>
  <si>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</si>
  <si>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</si>
  <si>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</si>
  <si>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</si>
  <si>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</si>
  <si>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</si>
  <si>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</si>
  <si>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</si>
  <si>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</si>
  <si>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</si>
  <si>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</si>
  <si>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</si>
  <si>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</si>
  <si>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</si>
  <si>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</si>
  <si>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</si>
  <si>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</si>
  <si>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</si>
  <si>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</si>
  <si>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</si>
  <si>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</si>
  <si>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</si>
  <si>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</si>
  <si>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</si>
  <si>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</si>
  <si>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</si>
  <si>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</si>
  <si>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</si>
  <si>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</si>
  <si>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</si>
  <si>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</si>
  <si>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</si>
  <si>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</si>
  <si>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</si>
  <si>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</si>
  <si>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</si>
  <si>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</si>
  <si>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</si>
  <si>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</si>
  <si>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</si>
  <si>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</si>
  <si>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</si>
  <si>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</si>
  <si>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</si>
  <si>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</si>
  <si>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</si>
  <si>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</si>
  <si>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</si>
  <si>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</si>
  <si>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</si>
  <si>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</si>
  <si>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</si>
  <si>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</si>
  <si>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</si>
  <si>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</si>
  <si>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</si>
  <si>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</si>
  <si>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</si>
  <si>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</si>
  <si>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</si>
  <si>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</si>
  <si>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</si>
  <si>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</si>
  <si>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</si>
  <si>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</si>
  <si>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</si>
  <si>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</si>
  <si>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</si>
  <si>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</si>
  <si>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</si>
  <si>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</si>
  <si>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</si>
  <si>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</si>
  <si>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</si>
  <si>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</si>
  <si>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</si>
  <si>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</si>
  <si>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</si>
  <si>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</si>
  <si>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</si>
  <si>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</si>
  <si>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</si>
  <si>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</si>
  <si>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05178200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</si>
  <si>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</si>
  <si>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</si>
  <si>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</si>
  <si>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LENS</t>
  </si>
  <si>
    <t xml:space="preserve">NOM_PRELEV_DETERM</t>
  </si>
  <si>
    <t xml:space="preserve">AQUASCOP BIOLOGIE site de Monptellier</t>
  </si>
  <si>
    <t xml:space="preserve">LB_STATION</t>
  </si>
  <si>
    <t xml:space="preserve">LE LENS EN AMONT DE TOURTOUZE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</si>
  <si>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</si>
  <si>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</si>
  <si>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</si>
  <si>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</si>
  <si>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IBMR-20-M177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</si>
  <si>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</si>
  <si>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</si>
  <si>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</si>
  <si>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</si>
  <si>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</si>
  <si>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</si>
  <si>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</si>
  <si>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</si>
  <si>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</si>
  <si>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</si>
  <si>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</si>
  <si>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</si>
  <si>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</si>
  <si>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</si>
  <si>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</si>
  <si>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</si>
  <si>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</si>
  <si>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</si>
  <si>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</si>
  <si>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</si>
  <si>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</si>
  <si>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</si>
  <si>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</si>
  <si>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</si>
  <si>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</si>
  <si>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</si>
  <si>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</si>
  <si>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</si>
  <si>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</si>
  <si>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</si>
  <si>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</si>
  <si>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</si>
  <si>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</si>
  <si>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</si>
  <si>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</si>
  <si>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</si>
  <si>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</si>
  <si>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</si>
  <si>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</si>
  <si>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</si>
  <si>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</si>
  <si>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</si>
  <si>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</si>
  <si>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</si>
  <si>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</si>
  <si>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</si>
  <si>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</si>
  <si>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</si>
  <si>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</si>
  <si>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</si>
  <si>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</si>
  <si>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</si>
  <si>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</si>
  <si>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</si>
  <si>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</si>
  <si>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</si>
  <si>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</si>
  <si>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</si>
  <si>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</si>
  <si>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</si>
  <si>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</si>
  <si>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</si>
  <si>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</si>
  <si>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</si>
  <si>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</si>
  <si>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</si>
  <si>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</si>
  <si>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</si>
  <si>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</si>
  <si>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</si>
  <si>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</si>
  <si>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</si>
  <si>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</si>
  <si>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</si>
  <si>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</si>
  <si>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</si>
  <si>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</si>
  <si>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Importants travaux de déboisement sur la forêt en RG.</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</si>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</sst>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G90" activeCellId="0" sqref="G9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546914</v>
      </c>
      <c r="G10" s="25"/>
      <c r="H10" s="25"/>
    </row>
    <row r="11" customFormat="false" ht="15" hidden="false" customHeight="false" outlineLevel="0" collapsed="false">
      <c r="A11" s="26" t="s">
        <v>5183</v>
      </c>
      <c r="B11" s="30" t="n">
        <v>44090</v>
      </c>
      <c r="D11" s="26" t="s">
        <v>5184</v>
      </c>
      <c r="E11" s="29" t="n">
        <v>6222524</v>
      </c>
      <c r="G11" s="25"/>
      <c r="H11" s="25"/>
    </row>
    <row r="12" customFormat="false" ht="15" hidden="false" customHeight="false" outlineLevel="0" collapsed="false">
      <c r="A12" s="26" t="s">
        <v>5185</v>
      </c>
      <c r="B12" s="29" t="s">
        <v>5186</v>
      </c>
      <c r="D12" s="26" t="s">
        <v>5187</v>
      </c>
      <c r="E12" s="29" t="n">
        <v>546888</v>
      </c>
      <c r="G12" s="25"/>
      <c r="H12" s="25"/>
    </row>
    <row r="13" customFormat="false" ht="17.25" hidden="false" customHeight="true" outlineLevel="0" collapsed="false">
      <c r="A13" s="12"/>
      <c r="B13" s="31"/>
      <c r="D13" s="26" t="s">
        <v>5188</v>
      </c>
      <c r="E13" s="29" t="n">
        <v>6222619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546914</v>
      </c>
    </row>
    <row r="18" customFormat="false" ht="15" hidden="false" customHeight="false" outlineLevel="0" collapsed="false">
      <c r="A18" s="36"/>
      <c r="B18" s="37" t="s">
        <v>5196</v>
      </c>
      <c r="C18" s="38" t="n">
        <f aca="false">E11</f>
        <v>6222524</v>
      </c>
    </row>
    <row r="19" customFormat="false" ht="15" hidden="false" customHeight="false" outlineLevel="0" collapsed="false">
      <c r="A19" s="33" t="s">
        <v>5197</v>
      </c>
      <c r="B19" s="39" t="n">
        <v>374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20</v>
      </c>
      <c r="D35" s="52" t="s">
        <v>5215</v>
      </c>
      <c r="E35" s="53" t="n">
        <v>80</v>
      </c>
    </row>
    <row r="36" s="56" customFormat="true" ht="15" hidden="false" customHeight="true" outlineLevel="0" collapsed="false">
      <c r="A36" s="54" t="s">
        <v>5216</v>
      </c>
      <c r="B36" s="34" t="n">
        <v>29</v>
      </c>
      <c r="C36" s="50"/>
      <c r="D36" s="55" t="s">
        <v>5217</v>
      </c>
      <c r="E36" s="34" t="n">
        <v>83</v>
      </c>
    </row>
    <row r="37" s="56" customFormat="true" ht="15" hidden="false" customHeight="true" outlineLevel="0" collapsed="false">
      <c r="A37" s="54" t="s">
        <v>5218</v>
      </c>
      <c r="B37" s="34" t="n">
        <v>1.75</v>
      </c>
      <c r="C37" s="50"/>
      <c r="D37" s="55" t="s">
        <v>5219</v>
      </c>
      <c r="E37" s="34" t="n">
        <v>2.49</v>
      </c>
    </row>
    <row r="38" s="56" customFormat="true" ht="15" hidden="false" customHeight="true" outlineLevel="0" collapsed="false">
      <c r="A38" s="54" t="s">
        <v>5220</v>
      </c>
      <c r="B38" s="34" t="n">
        <v>8</v>
      </c>
      <c r="C38" s="50"/>
      <c r="D38" s="55" t="s">
        <v>5220</v>
      </c>
      <c r="E38" s="34" t="n">
        <v>9</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4</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2</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1</v>
      </c>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1</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3</v>
      </c>
    </row>
    <row r="84" s="17" customFormat="true" ht="15" hidden="false" customHeight="false" outlineLevel="0" collapsed="false">
      <c r="A84" s="33" t="s">
        <v>5258</v>
      </c>
      <c r="B84" s="62" t="n">
        <v>5</v>
      </c>
      <c r="C84" s="50"/>
      <c r="D84" s="26" t="s">
        <v>5258</v>
      </c>
      <c r="E84" s="62" t="n">
        <v>4</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3.4</v>
      </c>
      <c r="E97" s="82" t="n">
        <v>2.9</v>
      </c>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0.6</v>
      </c>
      <c r="E98" s="82" t="n">
        <v>0.02</v>
      </c>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3.1</v>
      </c>
      <c r="E99" s="82" t="n">
        <v>6</v>
      </c>
      <c r="F99" s="82" t="s">
        <v>5275</v>
      </c>
      <c r="G99" s="85"/>
      <c r="H99" s="86"/>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0.01</v>
      </c>
      <c r="E100" s="82"/>
      <c r="F100" s="82" t="s">
        <v>5275</v>
      </c>
      <c r="G100" s="85"/>
      <c r="H100" s="86"/>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t="n">
        <v>0.2</v>
      </c>
      <c r="E101" s="82" t="n">
        <v>0.01</v>
      </c>
      <c r="F101" s="82" t="s">
        <v>5275</v>
      </c>
      <c r="G101" s="85"/>
      <c r="H101" s="86"/>
    </row>
    <row r="102" customFormat="false" ht="1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t="n">
        <v>0.1</v>
      </c>
      <c r="E102" s="82" t="n">
        <v>0.1</v>
      </c>
      <c r="F102" s="82" t="s">
        <v>5275</v>
      </c>
      <c r="G102" s="85"/>
      <c r="H102" s="86"/>
    </row>
    <row r="103" customFormat="false" ht="15" hidden="false" customHeight="false" outlineLevel="0" collapsed="false">
      <c r="A103" s="78" t="s">
        <v>3367</v>
      </c>
      <c r="B103" s="79" t="str">
        <f aca="false">IF(A103="NEWCOD",IF(ISBLANK(G103),"renseigner le champ 'Nouveau taxon'",G103),VLOOKUP(A103,'Ref Taxo'!A:B,2,FALSE()))</f>
        <v>Pellia endiviifolia</v>
      </c>
      <c r="C103" s="80" t="n">
        <f aca="false">IF(A103="NEWCOD",IF(ISBLANK(H103),"NoCod",H103),VLOOKUP(A103,'Ref Taxo'!A:D,4,FALSE()))</f>
        <v>1197</v>
      </c>
      <c r="D103" s="81" t="n">
        <v>0.01</v>
      </c>
      <c r="E103" s="82" t="n">
        <v>0.02</v>
      </c>
      <c r="F103" s="82" t="s">
        <v>5275</v>
      </c>
      <c r="G103" s="85"/>
      <c r="H103" s="86"/>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t="n">
        <v>0.01</v>
      </c>
      <c r="E104" s="82"/>
      <c r="F104" s="82" t="s">
        <v>5275</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0.1</v>
      </c>
      <c r="E105" s="82" t="n">
        <v>0.25</v>
      </c>
      <c r="F105" s="82" t="s">
        <v>5275</v>
      </c>
      <c r="G105" s="85"/>
      <c r="H105" s="86"/>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0.01</v>
      </c>
      <c r="E106" s="82" t="n">
        <v>0.02</v>
      </c>
      <c r="F106" s="82" t="s">
        <v>5275</v>
      </c>
      <c r="G106" s="85"/>
      <c r="H106" s="86"/>
    </row>
    <row r="107" customFormat="false" ht="15" hidden="false" customHeight="false" outlineLevel="0" collapsed="false">
      <c r="A107" s="78" t="s">
        <v>2282</v>
      </c>
      <c r="B107" s="79" t="str">
        <f aca="false">IF(A107="NEWCOD",IF(ISBLANK(G107),"renseigner le champ 'Nouveau taxon'",G107),VLOOKUP(A107,'Ref Taxo'!A:B,2,FALSE()))</f>
        <v>Hygrohypnum luridum</v>
      </c>
      <c r="C107" s="80" t="n">
        <f aca="false">IF(A107="NEWCOD",IF(ISBLANK(H107),"NoCod",H107),VLOOKUP(A107,'Ref Taxo'!A:D,4,FALSE()))</f>
        <v>1240</v>
      </c>
      <c r="D107" s="81" t="n">
        <v>0.01</v>
      </c>
      <c r="E107" s="82"/>
      <c r="F107" s="82" t="s">
        <v>5275</v>
      </c>
      <c r="G107" s="85"/>
      <c r="H107" s="86"/>
    </row>
    <row r="108" customFormat="false" ht="15" hidden="false" customHeight="false" outlineLevel="0" collapsed="false">
      <c r="A108" s="78" t="s">
        <v>3308</v>
      </c>
      <c r="B108" s="79" t="str">
        <f aca="false">IF(A108="NEWCOD",IF(ISBLANK(G108),"renseigner le champ 'Nouveau taxon'",G108),VLOOKUP(A108,'Ref Taxo'!A:B,2,FALSE()))</f>
        <v>Oxyrrhynchium speciosum</v>
      </c>
      <c r="C108" s="80" t="n">
        <f aca="false">IF(A108="NEWCOD",IF(ISBLANK(H108),"NoCod",H108),VLOOKUP(A108,'Ref Taxo'!A:D,4,FALSE()))</f>
        <v>30099</v>
      </c>
      <c r="D108" s="81"/>
      <c r="E108" s="82" t="n">
        <v>0.01</v>
      </c>
      <c r="F108" s="82" t="s">
        <v>5275</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0.4</v>
      </c>
      <c r="E109" s="82" t="n">
        <v>0.01</v>
      </c>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2021-03-12T13:05:57Z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